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9140" windowHeight="6360"/>
  </bookViews>
  <sheets>
    <sheet name="Infanzia" sheetId="2" r:id="rId1"/>
    <sheet name="Primaria" sheetId="3" r:id="rId2"/>
    <sheet name="sc.sec.1° e 2° grado" sheetId="4" r:id="rId3"/>
  </sheets>
  <externalReferences>
    <externalReference r:id="rId4"/>
  </externalReferences>
  <definedNames>
    <definedName name="medie">[1]mm_app!$A$4:$J$70</definedName>
    <definedName name="prim">[1]ee_appoggio!$A$3:$N$97</definedName>
    <definedName name="prov">[1]prov!$A$1:$B$7</definedName>
    <definedName name="super">[1]ss_appoggio!$A$3:$N$113</definedName>
    <definedName name="_xlnm.Print_Titles" localSheetId="0">Infanzia!$1:$1</definedName>
  </definedNames>
  <calcPr calcId="145621"/>
</workbook>
</file>

<file path=xl/calcChain.xml><?xml version="1.0" encoding="utf-8"?>
<calcChain xmlns="http://schemas.openxmlformats.org/spreadsheetml/2006/main">
  <c r="L192" i="2" l="1"/>
  <c r="H192" i="2"/>
  <c r="F192" i="2"/>
  <c r="E192" i="2"/>
  <c r="H191" i="2"/>
  <c r="G191" i="2"/>
  <c r="G192" i="2" s="1"/>
  <c r="F191" i="2"/>
  <c r="E191" i="2"/>
  <c r="N190" i="2"/>
  <c r="J190" i="2"/>
  <c r="I190" i="2"/>
  <c r="N189" i="2"/>
  <c r="J189" i="2"/>
  <c r="I189" i="2"/>
  <c r="N188" i="2"/>
  <c r="J188" i="2"/>
  <c r="I188" i="2"/>
  <c r="N187" i="2"/>
  <c r="J187" i="2"/>
  <c r="I187" i="2"/>
  <c r="N186" i="2"/>
  <c r="J186" i="2"/>
  <c r="I186" i="2"/>
  <c r="N185" i="2"/>
  <c r="J185" i="2"/>
  <c r="I185" i="2"/>
  <c r="N184" i="2"/>
  <c r="J184" i="2"/>
  <c r="I184" i="2"/>
  <c r="N183" i="2"/>
  <c r="J183" i="2"/>
  <c r="I183" i="2"/>
  <c r="N182" i="2"/>
  <c r="J182" i="2"/>
  <c r="I182" i="2"/>
  <c r="N181" i="2"/>
  <c r="J181" i="2"/>
  <c r="I181" i="2"/>
  <c r="N180" i="2"/>
  <c r="J180" i="2"/>
  <c r="I180" i="2"/>
  <c r="N179" i="2"/>
  <c r="J179" i="2"/>
  <c r="I179" i="2"/>
  <c r="N178" i="2"/>
  <c r="J178" i="2"/>
  <c r="I178" i="2"/>
  <c r="N177" i="2"/>
  <c r="J177" i="2"/>
  <c r="I177" i="2"/>
  <c r="N176" i="2"/>
  <c r="J176" i="2"/>
  <c r="I176" i="2"/>
  <c r="O175" i="2"/>
  <c r="J175" i="2"/>
  <c r="I175" i="2"/>
  <c r="N174" i="2"/>
  <c r="J174" i="2"/>
  <c r="I174" i="2"/>
  <c r="N173" i="2"/>
  <c r="J173" i="2"/>
  <c r="I173" i="2"/>
  <c r="N172" i="2"/>
  <c r="J172" i="2"/>
  <c r="I172" i="2"/>
  <c r="N171" i="2"/>
  <c r="J171" i="2"/>
  <c r="I171" i="2"/>
  <c r="N170" i="2"/>
  <c r="J170" i="2"/>
  <c r="I170" i="2"/>
  <c r="N169" i="2"/>
  <c r="J169" i="2"/>
  <c r="I169" i="2"/>
  <c r="N168" i="2"/>
  <c r="J168" i="2"/>
  <c r="I168" i="2"/>
  <c r="N167" i="2"/>
  <c r="J167" i="2"/>
  <c r="I167" i="2"/>
  <c r="N166" i="2"/>
  <c r="J166" i="2"/>
  <c r="I166" i="2"/>
  <c r="N165" i="2"/>
  <c r="J165" i="2"/>
  <c r="I165" i="2"/>
  <c r="N164" i="2"/>
  <c r="J164" i="2"/>
  <c r="I164" i="2"/>
  <c r="N163" i="2"/>
  <c r="J163" i="2"/>
  <c r="I163" i="2"/>
  <c r="N162" i="2"/>
  <c r="J162" i="2"/>
  <c r="I162" i="2"/>
  <c r="N161" i="2"/>
  <c r="J161" i="2"/>
  <c r="I161" i="2"/>
  <c r="N160" i="2"/>
  <c r="J160" i="2"/>
  <c r="I160" i="2"/>
  <c r="N159" i="2"/>
  <c r="J159" i="2"/>
  <c r="I159" i="2"/>
  <c r="N158" i="2"/>
  <c r="J158" i="2"/>
  <c r="I158" i="2"/>
  <c r="N157" i="2"/>
  <c r="J157" i="2"/>
  <c r="I157" i="2"/>
  <c r="N156" i="2"/>
  <c r="J156" i="2"/>
  <c r="I156" i="2"/>
  <c r="N155" i="2"/>
  <c r="J155" i="2"/>
  <c r="I155" i="2"/>
  <c r="N154" i="2"/>
  <c r="J154" i="2"/>
  <c r="I154" i="2"/>
  <c r="N153" i="2"/>
  <c r="J153" i="2"/>
  <c r="I153" i="2"/>
  <c r="N152" i="2"/>
  <c r="J152" i="2"/>
  <c r="I152" i="2"/>
  <c r="N151" i="2"/>
  <c r="J151" i="2"/>
  <c r="I151" i="2"/>
  <c r="N150" i="2"/>
  <c r="J150" i="2"/>
  <c r="I150" i="2"/>
  <c r="N149" i="2"/>
  <c r="J149" i="2"/>
  <c r="I149" i="2"/>
  <c r="N148" i="2"/>
  <c r="J148" i="2"/>
  <c r="I148" i="2"/>
  <c r="N147" i="2"/>
  <c r="J147" i="2"/>
  <c r="I147" i="2"/>
  <c r="N146" i="2"/>
  <c r="J146" i="2"/>
  <c r="I146" i="2"/>
  <c r="N145" i="2"/>
  <c r="J145" i="2"/>
  <c r="I145" i="2"/>
  <c r="N144" i="2"/>
  <c r="J144" i="2"/>
  <c r="I144" i="2"/>
  <c r="N143" i="2"/>
  <c r="J143" i="2"/>
  <c r="I143" i="2"/>
  <c r="N142" i="2"/>
  <c r="J142" i="2"/>
  <c r="I142" i="2"/>
  <c r="N141" i="2"/>
  <c r="J141" i="2"/>
  <c r="I141" i="2"/>
  <c r="N140" i="2"/>
  <c r="J140" i="2"/>
  <c r="I140" i="2"/>
  <c r="N139" i="2"/>
  <c r="J139" i="2"/>
  <c r="I139" i="2"/>
  <c r="N138" i="2"/>
  <c r="J138" i="2"/>
  <c r="I138" i="2"/>
  <c r="N137" i="2"/>
  <c r="J137" i="2"/>
  <c r="I137" i="2"/>
  <c r="N136" i="2"/>
  <c r="J136" i="2"/>
  <c r="I136" i="2"/>
  <c r="N135" i="2"/>
  <c r="J135" i="2"/>
  <c r="I135" i="2"/>
  <c r="N134" i="2"/>
  <c r="J134" i="2"/>
  <c r="I134" i="2"/>
  <c r="N133" i="2"/>
  <c r="J133" i="2"/>
  <c r="I133" i="2"/>
  <c r="N132" i="2"/>
  <c r="J132" i="2"/>
  <c r="I132" i="2"/>
  <c r="N131" i="2"/>
  <c r="J131" i="2"/>
  <c r="I131" i="2"/>
  <c r="N130" i="2"/>
  <c r="J130" i="2"/>
  <c r="I130" i="2"/>
  <c r="N129" i="2"/>
  <c r="J129" i="2"/>
  <c r="I129" i="2"/>
  <c r="N128" i="2"/>
  <c r="J128" i="2"/>
  <c r="I128" i="2"/>
  <c r="N127" i="2"/>
  <c r="J127" i="2"/>
  <c r="I127" i="2"/>
  <c r="N126" i="2"/>
  <c r="J126" i="2"/>
  <c r="I126" i="2"/>
  <c r="N125" i="2"/>
  <c r="J125" i="2"/>
  <c r="I125" i="2"/>
  <c r="N124" i="2"/>
  <c r="J124" i="2"/>
  <c r="I124" i="2"/>
  <c r="N123" i="2"/>
  <c r="J123" i="2"/>
  <c r="I123" i="2"/>
  <c r="N122" i="2"/>
  <c r="J122" i="2"/>
  <c r="I122" i="2"/>
  <c r="N121" i="2"/>
  <c r="J121" i="2"/>
  <c r="I121" i="2"/>
  <c r="N120" i="2"/>
  <c r="J120" i="2"/>
  <c r="I120" i="2"/>
  <c r="N119" i="2"/>
  <c r="J119" i="2"/>
  <c r="I119" i="2"/>
  <c r="N118" i="2"/>
  <c r="J118" i="2"/>
  <c r="I118" i="2"/>
  <c r="N117" i="2"/>
  <c r="J117" i="2"/>
  <c r="I117" i="2"/>
  <c r="N116" i="2"/>
  <c r="J116" i="2"/>
  <c r="I116" i="2"/>
  <c r="N115" i="2"/>
  <c r="J115" i="2"/>
  <c r="I115" i="2"/>
  <c r="N114" i="2"/>
  <c r="J114" i="2"/>
  <c r="I114" i="2"/>
  <c r="N113" i="2"/>
  <c r="J113" i="2"/>
  <c r="I113" i="2"/>
  <c r="N112" i="2"/>
  <c r="J112" i="2"/>
  <c r="I112" i="2"/>
  <c r="N111" i="2"/>
  <c r="J111" i="2"/>
  <c r="I111" i="2"/>
  <c r="N110" i="2"/>
  <c r="J110" i="2"/>
  <c r="I110" i="2"/>
  <c r="N109" i="2"/>
  <c r="J109" i="2"/>
  <c r="I109" i="2"/>
  <c r="N108" i="2"/>
  <c r="J108" i="2"/>
  <c r="I108" i="2"/>
  <c r="N107" i="2"/>
  <c r="J107" i="2"/>
  <c r="I107" i="2"/>
  <c r="N106" i="2"/>
  <c r="J106" i="2"/>
  <c r="I106" i="2"/>
  <c r="N105" i="2"/>
  <c r="J105" i="2"/>
  <c r="I105" i="2"/>
  <c r="N104" i="2"/>
  <c r="J104" i="2"/>
  <c r="I104" i="2"/>
  <c r="N103" i="2"/>
  <c r="J103" i="2"/>
  <c r="I103" i="2"/>
  <c r="N102" i="2"/>
  <c r="J102" i="2"/>
  <c r="I102" i="2"/>
  <c r="N101" i="2"/>
  <c r="J101" i="2"/>
  <c r="I101" i="2"/>
  <c r="N100" i="2"/>
  <c r="J100" i="2"/>
  <c r="I100" i="2"/>
  <c r="N99" i="2"/>
  <c r="J99" i="2"/>
  <c r="I99" i="2"/>
  <c r="N98" i="2"/>
  <c r="J98" i="2"/>
  <c r="I98" i="2"/>
  <c r="N97" i="2"/>
  <c r="J97" i="2"/>
  <c r="I97" i="2"/>
  <c r="N96" i="2"/>
  <c r="J96" i="2"/>
  <c r="I96" i="2"/>
  <c r="N95" i="2"/>
  <c r="J95" i="2"/>
  <c r="I95" i="2"/>
  <c r="N94" i="2"/>
  <c r="J94" i="2"/>
  <c r="I94" i="2"/>
  <c r="N93" i="2"/>
  <c r="J93" i="2"/>
  <c r="I93" i="2"/>
  <c r="N92" i="2"/>
  <c r="J92" i="2"/>
  <c r="I92" i="2"/>
  <c r="N91" i="2"/>
  <c r="J91" i="2"/>
  <c r="I91" i="2"/>
  <c r="N90" i="2"/>
  <c r="J90" i="2"/>
  <c r="I90" i="2"/>
  <c r="N89" i="2"/>
  <c r="J89" i="2"/>
  <c r="I89" i="2"/>
  <c r="N88" i="2"/>
  <c r="J88" i="2"/>
  <c r="I88" i="2"/>
  <c r="N87" i="2"/>
  <c r="J87" i="2"/>
  <c r="I87" i="2"/>
  <c r="N86" i="2"/>
  <c r="J86" i="2"/>
  <c r="I86" i="2"/>
  <c r="N85" i="2"/>
  <c r="J85" i="2"/>
  <c r="I85" i="2"/>
  <c r="N84" i="2"/>
  <c r="J84" i="2"/>
  <c r="I84" i="2"/>
  <c r="N83" i="2"/>
  <c r="J83" i="2"/>
  <c r="I83" i="2"/>
  <c r="N82" i="2"/>
  <c r="J82" i="2"/>
  <c r="I82" i="2"/>
  <c r="N81" i="2"/>
  <c r="J81" i="2"/>
  <c r="I81" i="2"/>
  <c r="N80" i="2"/>
  <c r="J80" i="2"/>
  <c r="I80" i="2"/>
  <c r="N79" i="2"/>
  <c r="J79" i="2"/>
  <c r="I79" i="2"/>
  <c r="N78" i="2"/>
  <c r="J78" i="2"/>
  <c r="I78" i="2"/>
  <c r="N77" i="2"/>
  <c r="J77" i="2"/>
  <c r="I77" i="2"/>
  <c r="N76" i="2"/>
  <c r="J76" i="2"/>
  <c r="I76" i="2"/>
  <c r="N75" i="2"/>
  <c r="J75" i="2"/>
  <c r="I75" i="2"/>
  <c r="N74" i="2"/>
  <c r="J74" i="2"/>
  <c r="I74" i="2"/>
  <c r="N73" i="2"/>
  <c r="J73" i="2"/>
  <c r="I73" i="2"/>
  <c r="N72" i="2"/>
  <c r="J72" i="2"/>
  <c r="I72" i="2"/>
  <c r="N71" i="2"/>
  <c r="J71" i="2"/>
  <c r="I71" i="2"/>
  <c r="N70" i="2"/>
  <c r="J70" i="2"/>
  <c r="I70" i="2"/>
  <c r="N69" i="2"/>
  <c r="J69" i="2"/>
  <c r="I69" i="2"/>
  <c r="N68" i="2"/>
  <c r="J68" i="2"/>
  <c r="I68" i="2"/>
  <c r="N67" i="2"/>
  <c r="J67" i="2"/>
  <c r="I67" i="2"/>
  <c r="N66" i="2"/>
  <c r="J66" i="2"/>
  <c r="I66" i="2"/>
  <c r="N65" i="2"/>
  <c r="J65" i="2"/>
  <c r="I65" i="2"/>
  <c r="N64" i="2"/>
  <c r="J64" i="2"/>
  <c r="I64" i="2"/>
  <c r="N63" i="2"/>
  <c r="J63" i="2"/>
  <c r="I63" i="2"/>
  <c r="N62" i="2"/>
  <c r="J62" i="2"/>
  <c r="I62" i="2"/>
  <c r="N61" i="2"/>
  <c r="J61" i="2"/>
  <c r="I61" i="2"/>
  <c r="N60" i="2"/>
  <c r="J60" i="2"/>
  <c r="I60" i="2"/>
  <c r="N59" i="2"/>
  <c r="J59" i="2"/>
  <c r="I59" i="2"/>
  <c r="N58" i="2"/>
  <c r="J58" i="2"/>
  <c r="I58" i="2"/>
  <c r="N57" i="2"/>
  <c r="J57" i="2"/>
  <c r="I57" i="2"/>
  <c r="N56" i="2"/>
  <c r="J56" i="2"/>
  <c r="I56" i="2"/>
  <c r="N55" i="2"/>
  <c r="J55" i="2"/>
  <c r="I55" i="2"/>
  <c r="N54" i="2"/>
  <c r="J54" i="2"/>
  <c r="I54" i="2"/>
  <c r="N53" i="2"/>
  <c r="J53" i="2"/>
  <c r="I53" i="2"/>
  <c r="N52" i="2"/>
  <c r="J52" i="2"/>
  <c r="I52" i="2"/>
  <c r="N51" i="2"/>
  <c r="J51" i="2"/>
  <c r="I51" i="2"/>
  <c r="N50" i="2"/>
  <c r="J50" i="2"/>
  <c r="I50" i="2"/>
  <c r="N49" i="2"/>
  <c r="J49" i="2"/>
  <c r="I49" i="2"/>
  <c r="N48" i="2"/>
  <c r="J48" i="2"/>
  <c r="I48" i="2"/>
  <c r="N47" i="2"/>
  <c r="J47" i="2"/>
  <c r="I47" i="2"/>
  <c r="N46" i="2"/>
  <c r="J46" i="2"/>
  <c r="I46" i="2"/>
  <c r="N45" i="2"/>
  <c r="J45" i="2"/>
  <c r="I45" i="2"/>
  <c r="N44" i="2"/>
  <c r="J44" i="2"/>
  <c r="I44" i="2"/>
  <c r="N43" i="2"/>
  <c r="J43" i="2"/>
  <c r="I43" i="2"/>
  <c r="N42" i="2"/>
  <c r="J42" i="2"/>
  <c r="I42" i="2"/>
  <c r="N41" i="2"/>
  <c r="J41" i="2"/>
  <c r="I41" i="2"/>
  <c r="N40" i="2"/>
  <c r="J40" i="2"/>
  <c r="I40" i="2"/>
  <c r="N39" i="2"/>
  <c r="J39" i="2"/>
  <c r="I39" i="2"/>
  <c r="N38" i="2"/>
  <c r="J38" i="2"/>
  <c r="I38" i="2"/>
  <c r="N37" i="2"/>
  <c r="J37" i="2"/>
  <c r="I37" i="2"/>
  <c r="N36" i="2"/>
  <c r="J36" i="2"/>
  <c r="I36" i="2"/>
  <c r="N35" i="2"/>
  <c r="J35" i="2"/>
  <c r="I35" i="2"/>
  <c r="N34" i="2"/>
  <c r="J34" i="2"/>
  <c r="I34" i="2"/>
  <c r="N33" i="2"/>
  <c r="J33" i="2"/>
  <c r="I33" i="2"/>
  <c r="N32" i="2"/>
  <c r="J32" i="2"/>
  <c r="I32" i="2"/>
  <c r="N31" i="2"/>
  <c r="J31" i="2"/>
  <c r="I31" i="2"/>
  <c r="N30" i="2"/>
  <c r="J30" i="2"/>
  <c r="I30" i="2"/>
  <c r="N29" i="2"/>
  <c r="J29" i="2"/>
  <c r="I29" i="2"/>
  <c r="N28" i="2"/>
  <c r="J28" i="2"/>
  <c r="I28" i="2"/>
  <c r="N27" i="2"/>
  <c r="J27" i="2"/>
  <c r="I27" i="2"/>
  <c r="N26" i="2"/>
  <c r="J26" i="2"/>
  <c r="I26" i="2"/>
  <c r="N25" i="2"/>
  <c r="J25" i="2"/>
  <c r="I25" i="2"/>
  <c r="N24" i="2"/>
  <c r="J24" i="2"/>
  <c r="I24" i="2"/>
  <c r="N23" i="2"/>
  <c r="J23" i="2"/>
  <c r="I23" i="2"/>
  <c r="N22" i="2"/>
  <c r="J22" i="2"/>
  <c r="I22" i="2"/>
  <c r="N21" i="2"/>
  <c r="J21" i="2"/>
  <c r="I21" i="2"/>
  <c r="N20" i="2"/>
  <c r="J20" i="2"/>
  <c r="I20" i="2"/>
  <c r="N19" i="2"/>
  <c r="J19" i="2"/>
  <c r="I19" i="2"/>
  <c r="N18" i="2"/>
  <c r="J18" i="2"/>
  <c r="I18" i="2"/>
  <c r="N17" i="2"/>
  <c r="J17" i="2"/>
  <c r="I17" i="2"/>
  <c r="N16" i="2"/>
  <c r="J16" i="2"/>
  <c r="I16" i="2"/>
  <c r="N15" i="2"/>
  <c r="J15" i="2"/>
  <c r="I15" i="2"/>
  <c r="N14" i="2"/>
  <c r="J14" i="2"/>
  <c r="I14" i="2"/>
  <c r="N13" i="2"/>
  <c r="J13" i="2"/>
  <c r="I13" i="2"/>
  <c r="N12" i="2"/>
  <c r="J12" i="2"/>
  <c r="I12" i="2"/>
  <c r="N11" i="2"/>
  <c r="J11" i="2"/>
  <c r="I11" i="2"/>
  <c r="N10" i="2"/>
  <c r="J10" i="2"/>
  <c r="I10" i="2"/>
  <c r="N9" i="2"/>
  <c r="J9" i="2"/>
  <c r="I9" i="2"/>
  <c r="N8" i="2"/>
  <c r="J8" i="2"/>
  <c r="I8" i="2"/>
  <c r="N7" i="2"/>
  <c r="J7" i="2"/>
  <c r="I7" i="2"/>
  <c r="N6" i="2"/>
  <c r="J6" i="2"/>
  <c r="I6" i="2"/>
  <c r="N5" i="2"/>
  <c r="J5" i="2"/>
  <c r="I5" i="2"/>
  <c r="N4" i="2"/>
  <c r="J4" i="2"/>
  <c r="I4" i="2"/>
  <c r="N3" i="2"/>
  <c r="J3" i="2"/>
  <c r="I3" i="2"/>
  <c r="N2" i="2"/>
  <c r="J2" i="2"/>
  <c r="I2" i="2"/>
  <c r="K23" i="4"/>
  <c r="H23" i="4"/>
  <c r="G23" i="4"/>
  <c r="I22" i="4"/>
  <c r="I21" i="4"/>
  <c r="I20" i="4"/>
  <c r="I19" i="4"/>
  <c r="J19" i="4" s="1"/>
  <c r="I18" i="4"/>
  <c r="I17" i="4"/>
  <c r="I16" i="4"/>
  <c r="I15" i="4"/>
  <c r="J15" i="4" s="1"/>
  <c r="I13" i="4"/>
  <c r="J13" i="4" s="1"/>
  <c r="I12" i="4"/>
  <c r="I11" i="4"/>
  <c r="I10" i="4"/>
  <c r="J10" i="4" s="1"/>
  <c r="I9" i="4"/>
  <c r="J9" i="4" s="1"/>
  <c r="I8" i="4"/>
  <c r="I7" i="4"/>
  <c r="J7" i="4" s="1"/>
  <c r="I6" i="4"/>
  <c r="J6" i="4" s="1"/>
  <c r="I5" i="4"/>
  <c r="I4" i="4"/>
  <c r="L4" i="4" s="1"/>
  <c r="I3" i="4"/>
  <c r="J3" i="4" s="1"/>
  <c r="I15" i="3"/>
  <c r="F15" i="3"/>
  <c r="E15" i="3"/>
  <c r="G14" i="3"/>
  <c r="G13" i="3"/>
  <c r="G12" i="3"/>
  <c r="G11" i="3"/>
  <c r="H11" i="3" s="1"/>
  <c r="G10" i="3"/>
  <c r="G9" i="3"/>
  <c r="G8" i="3"/>
  <c r="G7" i="3"/>
  <c r="H7" i="3" s="1"/>
  <c r="G6" i="3"/>
  <c r="G5" i="3"/>
  <c r="J5" i="3" s="1"/>
  <c r="G4" i="3"/>
  <c r="H4" i="3" s="1"/>
  <c r="G3" i="3"/>
  <c r="G2" i="3"/>
  <c r="K27" i="2" l="1"/>
  <c r="M27" i="2" s="1"/>
  <c r="O27" i="2" s="1"/>
  <c r="K29" i="2"/>
  <c r="M29" i="2" s="1"/>
  <c r="O29" i="2" s="1"/>
  <c r="K12" i="2"/>
  <c r="M12" i="2" s="1"/>
  <c r="O12" i="2" s="1"/>
  <c r="K14" i="2"/>
  <c r="M14" i="2" s="1"/>
  <c r="O14" i="2" s="1"/>
  <c r="K16" i="2"/>
  <c r="M16" i="2" s="1"/>
  <c r="O16" i="2" s="1"/>
  <c r="K18" i="2"/>
  <c r="M18" i="2" s="1"/>
  <c r="O18" i="2" s="1"/>
  <c r="K20" i="2"/>
  <c r="M20" i="2" s="1"/>
  <c r="O20" i="2" s="1"/>
  <c r="K22" i="2"/>
  <c r="M22" i="2" s="1"/>
  <c r="O22" i="2" s="1"/>
  <c r="K31" i="2"/>
  <c r="M31" i="2" s="1"/>
  <c r="O31" i="2" s="1"/>
  <c r="K33" i="2"/>
  <c r="M33" i="2" s="1"/>
  <c r="O33" i="2" s="1"/>
  <c r="K35" i="2"/>
  <c r="M35" i="2" s="1"/>
  <c r="O35" i="2" s="1"/>
  <c r="K37" i="2"/>
  <c r="M37" i="2" s="1"/>
  <c r="O37" i="2" s="1"/>
  <c r="K39" i="2"/>
  <c r="M39" i="2" s="1"/>
  <c r="O39" i="2" s="1"/>
  <c r="K41" i="2"/>
  <c r="M41" i="2" s="1"/>
  <c r="O41" i="2" s="1"/>
  <c r="K43" i="2"/>
  <c r="M43" i="2" s="1"/>
  <c r="O43" i="2" s="1"/>
  <c r="K45" i="2"/>
  <c r="M45" i="2" s="1"/>
  <c r="O45" i="2" s="1"/>
  <c r="K47" i="2"/>
  <c r="M47" i="2" s="1"/>
  <c r="O47" i="2" s="1"/>
  <c r="K49" i="2"/>
  <c r="M49" i="2" s="1"/>
  <c r="O49" i="2" s="1"/>
  <c r="K51" i="2"/>
  <c r="M51" i="2" s="1"/>
  <c r="O51" i="2" s="1"/>
  <c r="K53" i="2"/>
  <c r="M53" i="2" s="1"/>
  <c r="O53" i="2" s="1"/>
  <c r="K55" i="2"/>
  <c r="M55" i="2" s="1"/>
  <c r="O55" i="2" s="1"/>
  <c r="K57" i="2"/>
  <c r="M57" i="2" s="1"/>
  <c r="O57" i="2" s="1"/>
  <c r="K59" i="2"/>
  <c r="M59" i="2" s="1"/>
  <c r="O59" i="2" s="1"/>
  <c r="K61" i="2"/>
  <c r="M61" i="2" s="1"/>
  <c r="O61" i="2" s="1"/>
  <c r="K63" i="2"/>
  <c r="M63" i="2" s="1"/>
  <c r="O63" i="2" s="1"/>
  <c r="K65" i="2"/>
  <c r="M65" i="2" s="1"/>
  <c r="O65" i="2" s="1"/>
  <c r="K67" i="2"/>
  <c r="M67" i="2" s="1"/>
  <c r="O67" i="2" s="1"/>
  <c r="K69" i="2"/>
  <c r="M69" i="2" s="1"/>
  <c r="O69" i="2" s="1"/>
  <c r="K71" i="2"/>
  <c r="M71" i="2" s="1"/>
  <c r="O71" i="2" s="1"/>
  <c r="K73" i="2"/>
  <c r="M73" i="2" s="1"/>
  <c r="O73" i="2" s="1"/>
  <c r="K75" i="2"/>
  <c r="M75" i="2" s="1"/>
  <c r="O75" i="2" s="1"/>
  <c r="K77" i="2"/>
  <c r="M77" i="2" s="1"/>
  <c r="O77" i="2" s="1"/>
  <c r="K79" i="2"/>
  <c r="M79" i="2" s="1"/>
  <c r="O79" i="2" s="1"/>
  <c r="K81" i="2"/>
  <c r="M81" i="2" s="1"/>
  <c r="O81" i="2" s="1"/>
  <c r="K83" i="2"/>
  <c r="M83" i="2" s="1"/>
  <c r="O83" i="2" s="1"/>
  <c r="K85" i="2"/>
  <c r="M85" i="2" s="1"/>
  <c r="O85" i="2" s="1"/>
  <c r="K87" i="2"/>
  <c r="M87" i="2" s="1"/>
  <c r="O87" i="2" s="1"/>
  <c r="K89" i="2"/>
  <c r="M89" i="2" s="1"/>
  <c r="O89" i="2" s="1"/>
  <c r="K91" i="2"/>
  <c r="M91" i="2" s="1"/>
  <c r="O91" i="2" s="1"/>
  <c r="K93" i="2"/>
  <c r="M93" i="2" s="1"/>
  <c r="O93" i="2" s="1"/>
  <c r="K95" i="2"/>
  <c r="M95" i="2" s="1"/>
  <c r="O95" i="2" s="1"/>
  <c r="K97" i="2"/>
  <c r="M97" i="2" s="1"/>
  <c r="O97" i="2" s="1"/>
  <c r="K99" i="2"/>
  <c r="M99" i="2" s="1"/>
  <c r="O99" i="2" s="1"/>
  <c r="K101" i="2"/>
  <c r="M101" i="2" s="1"/>
  <c r="O101" i="2" s="1"/>
  <c r="K103" i="2"/>
  <c r="M103" i="2" s="1"/>
  <c r="O103" i="2" s="1"/>
  <c r="K105" i="2"/>
  <c r="M105" i="2" s="1"/>
  <c r="O105" i="2" s="1"/>
  <c r="K107" i="2"/>
  <c r="M107" i="2" s="1"/>
  <c r="O107" i="2" s="1"/>
  <c r="K109" i="2"/>
  <c r="M109" i="2" s="1"/>
  <c r="O109" i="2" s="1"/>
  <c r="K111" i="2"/>
  <c r="M111" i="2" s="1"/>
  <c r="O111" i="2" s="1"/>
  <c r="K113" i="2"/>
  <c r="M113" i="2" s="1"/>
  <c r="O113" i="2" s="1"/>
  <c r="K115" i="2"/>
  <c r="M115" i="2" s="1"/>
  <c r="O115" i="2" s="1"/>
  <c r="K147" i="2"/>
  <c r="M147" i="2" s="1"/>
  <c r="O147" i="2" s="1"/>
  <c r="K149" i="2"/>
  <c r="M149" i="2" s="1"/>
  <c r="O149" i="2" s="1"/>
  <c r="K151" i="2"/>
  <c r="M151" i="2" s="1"/>
  <c r="O151" i="2" s="1"/>
  <c r="K153" i="2"/>
  <c r="M153" i="2" s="1"/>
  <c r="O153" i="2" s="1"/>
  <c r="K155" i="2"/>
  <c r="M155" i="2" s="1"/>
  <c r="O155" i="2" s="1"/>
  <c r="K157" i="2"/>
  <c r="M157" i="2" s="1"/>
  <c r="O157" i="2" s="1"/>
  <c r="K159" i="2"/>
  <c r="M159" i="2" s="1"/>
  <c r="O159" i="2" s="1"/>
  <c r="K161" i="2"/>
  <c r="M161" i="2" s="1"/>
  <c r="O161" i="2" s="1"/>
  <c r="K163" i="2"/>
  <c r="M163" i="2" s="1"/>
  <c r="O163" i="2" s="1"/>
  <c r="K165" i="2"/>
  <c r="M165" i="2" s="1"/>
  <c r="O165" i="2" s="1"/>
  <c r="K167" i="2"/>
  <c r="M167" i="2" s="1"/>
  <c r="O167" i="2" s="1"/>
  <c r="K169" i="2"/>
  <c r="M169" i="2" s="1"/>
  <c r="O169" i="2" s="1"/>
  <c r="K171" i="2"/>
  <c r="M171" i="2" s="1"/>
  <c r="O171" i="2" s="1"/>
  <c r="K173" i="2"/>
  <c r="M173" i="2" s="1"/>
  <c r="O173" i="2" s="1"/>
  <c r="I191" i="2"/>
  <c r="K177" i="2"/>
  <c r="K179" i="2"/>
  <c r="K181" i="2"/>
  <c r="K183" i="2"/>
  <c r="K185" i="2"/>
  <c r="K187" i="2"/>
  <c r="K189" i="2"/>
  <c r="K24" i="2"/>
  <c r="M24" i="2" s="1"/>
  <c r="O24" i="2" s="1"/>
  <c r="K3" i="2"/>
  <c r="M3" i="2" s="1"/>
  <c r="O3" i="2" s="1"/>
  <c r="K5" i="2"/>
  <c r="M5" i="2" s="1"/>
  <c r="O5" i="2" s="1"/>
  <c r="K7" i="2"/>
  <c r="M7" i="2" s="1"/>
  <c r="O7" i="2" s="1"/>
  <c r="K9" i="2"/>
  <c r="M9" i="2" s="1"/>
  <c r="O9" i="2" s="1"/>
  <c r="K11" i="2"/>
  <c r="M11" i="2" s="1"/>
  <c r="O11" i="2" s="1"/>
  <c r="K13" i="2"/>
  <c r="M13" i="2" s="1"/>
  <c r="O13" i="2" s="1"/>
  <c r="K15" i="2"/>
  <c r="M15" i="2" s="1"/>
  <c r="O15" i="2" s="1"/>
  <c r="K17" i="2"/>
  <c r="M17" i="2" s="1"/>
  <c r="O17" i="2" s="1"/>
  <c r="K19" i="2"/>
  <c r="M19" i="2" s="1"/>
  <c r="O19" i="2" s="1"/>
  <c r="K21" i="2"/>
  <c r="M21" i="2" s="1"/>
  <c r="O21" i="2" s="1"/>
  <c r="K23" i="2"/>
  <c r="M23" i="2" s="1"/>
  <c r="O23" i="2" s="1"/>
  <c r="K25" i="2"/>
  <c r="M25" i="2" s="1"/>
  <c r="O25" i="2" s="1"/>
  <c r="K26" i="2"/>
  <c r="M26" i="2" s="1"/>
  <c r="O26" i="2" s="1"/>
  <c r="K28" i="2"/>
  <c r="M28" i="2" s="1"/>
  <c r="O28" i="2" s="1"/>
  <c r="K30" i="2"/>
  <c r="M30" i="2" s="1"/>
  <c r="O30" i="2" s="1"/>
  <c r="K32" i="2"/>
  <c r="M32" i="2" s="1"/>
  <c r="O32" i="2" s="1"/>
  <c r="K34" i="2"/>
  <c r="M34" i="2" s="1"/>
  <c r="O34" i="2" s="1"/>
  <c r="K36" i="2"/>
  <c r="M36" i="2" s="1"/>
  <c r="O36" i="2" s="1"/>
  <c r="K38" i="2"/>
  <c r="M38" i="2" s="1"/>
  <c r="O38" i="2" s="1"/>
  <c r="K40" i="2"/>
  <c r="M40" i="2" s="1"/>
  <c r="O40" i="2" s="1"/>
  <c r="K42" i="2"/>
  <c r="M42" i="2" s="1"/>
  <c r="O42" i="2" s="1"/>
  <c r="K44" i="2"/>
  <c r="M44" i="2" s="1"/>
  <c r="O44" i="2" s="1"/>
  <c r="K46" i="2"/>
  <c r="M46" i="2" s="1"/>
  <c r="O46" i="2" s="1"/>
  <c r="K48" i="2"/>
  <c r="M48" i="2" s="1"/>
  <c r="O48" i="2" s="1"/>
  <c r="K50" i="2"/>
  <c r="M50" i="2" s="1"/>
  <c r="O50" i="2" s="1"/>
  <c r="K52" i="2"/>
  <c r="M52" i="2" s="1"/>
  <c r="O52" i="2" s="1"/>
  <c r="K54" i="2"/>
  <c r="M54" i="2" s="1"/>
  <c r="O54" i="2" s="1"/>
  <c r="K56" i="2"/>
  <c r="M56" i="2" s="1"/>
  <c r="O56" i="2" s="1"/>
  <c r="K58" i="2"/>
  <c r="M58" i="2" s="1"/>
  <c r="O58" i="2" s="1"/>
  <c r="K60" i="2"/>
  <c r="M60" i="2" s="1"/>
  <c r="O60" i="2" s="1"/>
  <c r="K62" i="2"/>
  <c r="M62" i="2" s="1"/>
  <c r="O62" i="2" s="1"/>
  <c r="K64" i="2"/>
  <c r="M64" i="2" s="1"/>
  <c r="O64" i="2" s="1"/>
  <c r="K66" i="2"/>
  <c r="M66" i="2" s="1"/>
  <c r="O66" i="2" s="1"/>
  <c r="K68" i="2"/>
  <c r="M68" i="2" s="1"/>
  <c r="O68" i="2" s="1"/>
  <c r="K70" i="2"/>
  <c r="M70" i="2" s="1"/>
  <c r="O70" i="2" s="1"/>
  <c r="K72" i="2"/>
  <c r="M72" i="2" s="1"/>
  <c r="O72" i="2" s="1"/>
  <c r="K74" i="2"/>
  <c r="M74" i="2" s="1"/>
  <c r="O74" i="2" s="1"/>
  <c r="K76" i="2"/>
  <c r="M76" i="2" s="1"/>
  <c r="O76" i="2" s="1"/>
  <c r="K78" i="2"/>
  <c r="M78" i="2" s="1"/>
  <c r="O78" i="2" s="1"/>
  <c r="K80" i="2"/>
  <c r="M80" i="2" s="1"/>
  <c r="O80" i="2" s="1"/>
  <c r="K82" i="2"/>
  <c r="M82" i="2" s="1"/>
  <c r="O82" i="2" s="1"/>
  <c r="K84" i="2"/>
  <c r="M84" i="2" s="1"/>
  <c r="O84" i="2" s="1"/>
  <c r="K86" i="2"/>
  <c r="M86" i="2" s="1"/>
  <c r="O86" i="2" s="1"/>
  <c r="K88" i="2"/>
  <c r="M88" i="2" s="1"/>
  <c r="O88" i="2" s="1"/>
  <c r="K90" i="2"/>
  <c r="M90" i="2" s="1"/>
  <c r="O90" i="2" s="1"/>
  <c r="K92" i="2"/>
  <c r="M92" i="2" s="1"/>
  <c r="O92" i="2" s="1"/>
  <c r="K94" i="2"/>
  <c r="M94" i="2" s="1"/>
  <c r="O94" i="2" s="1"/>
  <c r="K96" i="2"/>
  <c r="M96" i="2" s="1"/>
  <c r="O96" i="2" s="1"/>
  <c r="K98" i="2"/>
  <c r="M98" i="2" s="1"/>
  <c r="O98" i="2" s="1"/>
  <c r="K100" i="2"/>
  <c r="M100" i="2" s="1"/>
  <c r="O100" i="2" s="1"/>
  <c r="K102" i="2"/>
  <c r="M102" i="2" s="1"/>
  <c r="O102" i="2" s="1"/>
  <c r="K104" i="2"/>
  <c r="M104" i="2" s="1"/>
  <c r="O104" i="2" s="1"/>
  <c r="K106" i="2"/>
  <c r="M106" i="2" s="1"/>
  <c r="O106" i="2" s="1"/>
  <c r="K108" i="2"/>
  <c r="M108" i="2" s="1"/>
  <c r="O108" i="2" s="1"/>
  <c r="K110" i="2"/>
  <c r="M110" i="2" s="1"/>
  <c r="O110" i="2" s="1"/>
  <c r="K112" i="2"/>
  <c r="M112" i="2" s="1"/>
  <c r="O112" i="2" s="1"/>
  <c r="K114" i="2"/>
  <c r="M114" i="2" s="1"/>
  <c r="O114" i="2" s="1"/>
  <c r="K116" i="2"/>
  <c r="M116" i="2" s="1"/>
  <c r="O116" i="2" s="1"/>
  <c r="K118" i="2"/>
  <c r="M118" i="2" s="1"/>
  <c r="O118" i="2" s="1"/>
  <c r="K120" i="2"/>
  <c r="M120" i="2" s="1"/>
  <c r="O120" i="2" s="1"/>
  <c r="K122" i="2"/>
  <c r="M122" i="2" s="1"/>
  <c r="O122" i="2" s="1"/>
  <c r="K124" i="2"/>
  <c r="M124" i="2" s="1"/>
  <c r="O124" i="2" s="1"/>
  <c r="K126" i="2"/>
  <c r="M126" i="2" s="1"/>
  <c r="O126" i="2" s="1"/>
  <c r="K128" i="2"/>
  <c r="M128" i="2" s="1"/>
  <c r="O128" i="2" s="1"/>
  <c r="K130" i="2"/>
  <c r="M130" i="2" s="1"/>
  <c r="O130" i="2" s="1"/>
  <c r="K132" i="2"/>
  <c r="M132" i="2" s="1"/>
  <c r="O132" i="2" s="1"/>
  <c r="K134" i="2"/>
  <c r="M134" i="2" s="1"/>
  <c r="O134" i="2" s="1"/>
  <c r="K136" i="2"/>
  <c r="M136" i="2" s="1"/>
  <c r="O136" i="2" s="1"/>
  <c r="K138" i="2"/>
  <c r="M138" i="2" s="1"/>
  <c r="O138" i="2" s="1"/>
  <c r="K140" i="2"/>
  <c r="M140" i="2" s="1"/>
  <c r="O140" i="2" s="1"/>
  <c r="K142" i="2"/>
  <c r="M142" i="2" s="1"/>
  <c r="O142" i="2" s="1"/>
  <c r="K144" i="2"/>
  <c r="M144" i="2" s="1"/>
  <c r="O144" i="2" s="1"/>
  <c r="K146" i="2"/>
  <c r="M146" i="2" s="1"/>
  <c r="O146" i="2" s="1"/>
  <c r="K148" i="2"/>
  <c r="M148" i="2" s="1"/>
  <c r="O148" i="2" s="1"/>
  <c r="K150" i="2"/>
  <c r="M150" i="2" s="1"/>
  <c r="O150" i="2" s="1"/>
  <c r="K152" i="2"/>
  <c r="M152" i="2" s="1"/>
  <c r="O152" i="2" s="1"/>
  <c r="K154" i="2"/>
  <c r="M154" i="2" s="1"/>
  <c r="O154" i="2" s="1"/>
  <c r="K156" i="2"/>
  <c r="M156" i="2" s="1"/>
  <c r="O156" i="2" s="1"/>
  <c r="K158" i="2"/>
  <c r="M158" i="2" s="1"/>
  <c r="O158" i="2" s="1"/>
  <c r="K160" i="2"/>
  <c r="M160" i="2" s="1"/>
  <c r="O160" i="2" s="1"/>
  <c r="K162" i="2"/>
  <c r="M162" i="2" s="1"/>
  <c r="O162" i="2" s="1"/>
  <c r="K164" i="2"/>
  <c r="M164" i="2" s="1"/>
  <c r="O164" i="2" s="1"/>
  <c r="K166" i="2"/>
  <c r="M166" i="2" s="1"/>
  <c r="O166" i="2" s="1"/>
  <c r="K168" i="2"/>
  <c r="M168" i="2" s="1"/>
  <c r="O168" i="2" s="1"/>
  <c r="K170" i="2"/>
  <c r="M170" i="2" s="1"/>
  <c r="O170" i="2" s="1"/>
  <c r="K172" i="2"/>
  <c r="M172" i="2" s="1"/>
  <c r="O172" i="2" s="1"/>
  <c r="K174" i="2"/>
  <c r="M174" i="2" s="1"/>
  <c r="O174" i="2" s="1"/>
  <c r="J191" i="2"/>
  <c r="J192" i="2" s="1"/>
  <c r="K176" i="2"/>
  <c r="N191" i="2"/>
  <c r="N192" i="2" s="1"/>
  <c r="K178" i="2"/>
  <c r="K180" i="2"/>
  <c r="K182" i="2"/>
  <c r="K184" i="2"/>
  <c r="K186" i="2"/>
  <c r="K188" i="2"/>
  <c r="K190" i="2"/>
  <c r="I23" i="4"/>
  <c r="L6" i="4"/>
  <c r="J8" i="4"/>
  <c r="L8" i="4" s="1"/>
  <c r="L10" i="4"/>
  <c r="J12" i="4"/>
  <c r="L12" i="4" s="1"/>
  <c r="L15" i="4"/>
  <c r="J17" i="4"/>
  <c r="L17" i="4" s="1"/>
  <c r="L19" i="4"/>
  <c r="J21" i="4"/>
  <c r="L21" i="4" s="1"/>
  <c r="G15" i="3"/>
  <c r="H2" i="3"/>
  <c r="J4" i="3"/>
  <c r="J7" i="3"/>
  <c r="H9" i="3"/>
  <c r="J9" i="3" s="1"/>
  <c r="J11" i="3"/>
  <c r="H13" i="3"/>
  <c r="J13" i="3" s="1"/>
  <c r="K2" i="2"/>
  <c r="M2" i="2" s="1"/>
  <c r="K4" i="2"/>
  <c r="M4" i="2" s="1"/>
  <c r="O4" i="2" s="1"/>
  <c r="K6" i="2"/>
  <c r="M6" i="2" s="1"/>
  <c r="O6" i="2" s="1"/>
  <c r="K8" i="2"/>
  <c r="M8" i="2" s="1"/>
  <c r="O8" i="2" s="1"/>
  <c r="K10" i="2"/>
  <c r="M10" i="2" s="1"/>
  <c r="O10" i="2" s="1"/>
  <c r="K117" i="2"/>
  <c r="M117" i="2" s="1"/>
  <c r="O117" i="2" s="1"/>
  <c r="K119" i="2"/>
  <c r="M119" i="2" s="1"/>
  <c r="O119" i="2" s="1"/>
  <c r="K121" i="2"/>
  <c r="M121" i="2" s="1"/>
  <c r="O121" i="2" s="1"/>
  <c r="K123" i="2"/>
  <c r="M123" i="2" s="1"/>
  <c r="O123" i="2" s="1"/>
  <c r="K125" i="2"/>
  <c r="M125" i="2" s="1"/>
  <c r="O125" i="2" s="1"/>
  <c r="K127" i="2"/>
  <c r="M127" i="2" s="1"/>
  <c r="O127" i="2" s="1"/>
  <c r="K129" i="2"/>
  <c r="M129" i="2" s="1"/>
  <c r="O129" i="2" s="1"/>
  <c r="K131" i="2"/>
  <c r="M131" i="2" s="1"/>
  <c r="O131" i="2" s="1"/>
  <c r="K133" i="2"/>
  <c r="M133" i="2" s="1"/>
  <c r="O133" i="2" s="1"/>
  <c r="K135" i="2"/>
  <c r="M135" i="2" s="1"/>
  <c r="O135" i="2" s="1"/>
  <c r="K137" i="2"/>
  <c r="M137" i="2" s="1"/>
  <c r="O137" i="2" s="1"/>
  <c r="K139" i="2"/>
  <c r="M139" i="2" s="1"/>
  <c r="O139" i="2" s="1"/>
  <c r="K141" i="2"/>
  <c r="M141" i="2" s="1"/>
  <c r="O141" i="2" s="1"/>
  <c r="K143" i="2"/>
  <c r="M143" i="2" s="1"/>
  <c r="O143" i="2" s="1"/>
  <c r="K145" i="2"/>
  <c r="M145" i="2" s="1"/>
  <c r="O145" i="2" s="1"/>
  <c r="I192" i="2"/>
  <c r="K175" i="2"/>
  <c r="L7" i="4"/>
  <c r="L9" i="4"/>
  <c r="L13" i="4"/>
  <c r="L3" i="4"/>
  <c r="J5" i="4"/>
  <c r="J11" i="4"/>
  <c r="L11" i="4" s="1"/>
  <c r="J16" i="4"/>
  <c r="L16" i="4" s="1"/>
  <c r="J18" i="4"/>
  <c r="L18" i="4" s="1"/>
  <c r="J20" i="4"/>
  <c r="L20" i="4" s="1"/>
  <c r="J22" i="4"/>
  <c r="L22" i="4" s="1"/>
  <c r="J2" i="3"/>
  <c r="H3" i="3"/>
  <c r="J3" i="3" s="1"/>
  <c r="H6" i="3"/>
  <c r="J6" i="3" s="1"/>
  <c r="H8" i="3"/>
  <c r="J8" i="3" s="1"/>
  <c r="H10" i="3"/>
  <c r="J10" i="3" s="1"/>
  <c r="H12" i="3"/>
  <c r="J12" i="3" s="1"/>
  <c r="H14" i="3"/>
  <c r="J14" i="3" s="1"/>
  <c r="K191" i="2" l="1"/>
  <c r="K192" i="2" s="1"/>
  <c r="J23" i="4"/>
  <c r="L5" i="4"/>
  <c r="O2" i="2"/>
  <c r="M191" i="2"/>
  <c r="O191" i="2" s="1"/>
  <c r="L23" i="4"/>
  <c r="H15" i="3"/>
  <c r="J15" i="3"/>
  <c r="M192" i="2" l="1"/>
  <c r="O192" i="2" l="1"/>
</calcChain>
</file>

<file path=xl/sharedStrings.xml><?xml version="1.0" encoding="utf-8"?>
<sst xmlns="http://schemas.openxmlformats.org/spreadsheetml/2006/main" count="731" uniqueCount="495">
  <si>
    <t>N.</t>
  </si>
  <si>
    <t>Codice Fiscale</t>
  </si>
  <si>
    <t>Denominazione</t>
  </si>
  <si>
    <t xml:space="preserve">COMUNE </t>
  </si>
  <si>
    <t>TOTALE CONVENZIONE 2014-15</t>
  </si>
  <si>
    <t>1° ACC. 2014-15 ass. 7/10/14</t>
  </si>
  <si>
    <t>SALDO 2014-2015</t>
  </si>
  <si>
    <t>IRES  4%</t>
  </si>
  <si>
    <t xml:space="preserve">BOLLO </t>
  </si>
  <si>
    <t>O.P.</t>
  </si>
  <si>
    <t>00670330232</t>
  </si>
  <si>
    <t>Istituto Figlie della carità Canossiane</t>
  </si>
  <si>
    <t>ARZIGNANO</t>
  </si>
  <si>
    <t>82001010246</t>
  </si>
  <si>
    <t>Istituto  Vescovile A. Graziani</t>
  </si>
  <si>
    <t>BASSANO D.GRAPPA</t>
  </si>
  <si>
    <t>02009030244</t>
  </si>
  <si>
    <t>Ass. Sc .Cat. E. Vendramini</t>
  </si>
  <si>
    <t>02845890249</t>
  </si>
  <si>
    <t>Ecumene soc.coop.s.onlus S.Giuseppe</t>
  </si>
  <si>
    <t>02351400243</t>
  </si>
  <si>
    <t>English International School</t>
  </si>
  <si>
    <t>ROSA'</t>
  </si>
  <si>
    <t>SCHIO</t>
  </si>
  <si>
    <t>00631840279</t>
  </si>
  <si>
    <t xml:space="preserve">Istituto Suore Maestre S. Dorotea    </t>
  </si>
  <si>
    <t>THIENE</t>
  </si>
  <si>
    <t>03550730588</t>
  </si>
  <si>
    <t>Casa Gen.Pia soc.Torinese S.Giuseppe</t>
  </si>
  <si>
    <t>00530190248</t>
  </si>
  <si>
    <t>Ist.suore m.S.Dorotea figlie S.Cuori E.E.</t>
  </si>
  <si>
    <t>TORRI DI Q.LO</t>
  </si>
  <si>
    <t>VICENZA</t>
  </si>
  <si>
    <t>80015410246</t>
  </si>
  <si>
    <t>Fondazione Levis Plona</t>
  </si>
  <si>
    <t>00626640130</t>
  </si>
  <si>
    <t>Scuola Dame Inglesi Ist. B.V. Maria</t>
  </si>
  <si>
    <t>TOTALE</t>
  </si>
  <si>
    <t>IL DIRIGENTE</t>
  </si>
  <si>
    <t>Dr.Giorgio Corà</t>
  </si>
  <si>
    <t>N°</t>
  </si>
  <si>
    <t>Tipo</t>
  </si>
  <si>
    <t>Comune</t>
  </si>
  <si>
    <t>Indirizzo</t>
  </si>
  <si>
    <t xml:space="preserve"> TOTALE   CONTRIBUTO A.SC. 2014-2015</t>
  </si>
  <si>
    <t>1° ACCONTO 2014-2015</t>
  </si>
  <si>
    <t>IRPEG  4%</t>
  </si>
  <si>
    <t>O/P</t>
  </si>
  <si>
    <t>Sc. Sec. 1° gr.</t>
  </si>
  <si>
    <t>IST.VESCOVILE  A. GRAZIANI</t>
  </si>
  <si>
    <t>BASSANO DEL G.</t>
  </si>
  <si>
    <t>V.CA' REZZONICO 6</t>
  </si>
  <si>
    <t>Ecumene Soc.Coop.Soc.onlus S.Giuseppe</t>
  </si>
  <si>
    <t>VIA SCALABRINI,3</t>
  </si>
  <si>
    <t>00873020242</t>
  </si>
  <si>
    <t>LIBERA ASS. ANGELICO MELOTTO</t>
  </si>
  <si>
    <t>CHIAMPO</t>
  </si>
  <si>
    <t>Via PIEVE 166</t>
  </si>
  <si>
    <t>80007560271</t>
  </si>
  <si>
    <t>ANGELICO MELOTTO</t>
  </si>
  <si>
    <t>LONIGO</t>
  </si>
  <si>
    <t>VIA S.DANIELE, 60</t>
  </si>
  <si>
    <t>MONTECCHIO MAG.</t>
  </si>
  <si>
    <t>V.MURIALDO 29</t>
  </si>
  <si>
    <t>ENGLISH International SCHOOL</t>
  </si>
  <si>
    <t>VIA SEGAFREDO, 50</t>
  </si>
  <si>
    <t>Ist. Suore M. SANTA DOROTEA</t>
  </si>
  <si>
    <t>Via  F. CORRADINI, 15</t>
  </si>
  <si>
    <t>Via .S.M. MADDALENA 94</t>
  </si>
  <si>
    <t>Contrà San Marco n. 49</t>
  </si>
  <si>
    <t>VIA IV NOVEMBRE, 34</t>
  </si>
  <si>
    <t>VIA V. VENETO N.1</t>
  </si>
  <si>
    <t>Liceo Sc.</t>
  </si>
  <si>
    <t>Viale Scalabrini n.3</t>
  </si>
  <si>
    <t>02312490242</t>
  </si>
  <si>
    <t xml:space="preserve"> Liceo LUDOVICO PAVONI</t>
  </si>
  <si>
    <t>Via  S.Fermo n.17</t>
  </si>
  <si>
    <t>03537250247</t>
  </si>
  <si>
    <t>Liceo Linguistico</t>
  </si>
  <si>
    <t xml:space="preserve">'NEW CAMBRIDGE INSTITUTE </t>
  </si>
  <si>
    <t>Romano d'Ezzelino</t>
  </si>
  <si>
    <t>Liceo Sc.umane</t>
  </si>
  <si>
    <t>V.IV NOVEMBRE 34</t>
  </si>
  <si>
    <t>01012340301</t>
  </si>
  <si>
    <t>Piano studi base</t>
  </si>
  <si>
    <t>Cardinale C.  Baronio</t>
  </si>
  <si>
    <t>00921570248</t>
  </si>
  <si>
    <t>Liceo Europeo Vicenza</t>
  </si>
  <si>
    <t>sezioni</t>
  </si>
  <si>
    <t>N° sez.Rideterminato</t>
  </si>
  <si>
    <t>bambini</t>
  </si>
  <si>
    <t xml:space="preserve">di cui H </t>
  </si>
  <si>
    <t xml:space="preserve"> Importo x sezione 7.459,56</t>
  </si>
  <si>
    <t xml:space="preserve"> Importo x scuola 6.044,14</t>
  </si>
  <si>
    <t>Totale contributo 2014-2015</t>
  </si>
  <si>
    <t>1° acconto</t>
  </si>
  <si>
    <t xml:space="preserve"> Importo x alunni H 1.000,00</t>
  </si>
  <si>
    <t>80016330245</t>
  </si>
  <si>
    <t>ALTAVILLA VICENTINA</t>
  </si>
  <si>
    <t>F. SCUOLA MAT. ANTONIO FUSARI</t>
  </si>
  <si>
    <t>81002880243</t>
  </si>
  <si>
    <t>ALTISSIMO</t>
  </si>
  <si>
    <t>SC. MAT. MARIA IMMACOLATA</t>
  </si>
  <si>
    <t>95037230240</t>
  </si>
  <si>
    <t>ARCUGNANO</t>
  </si>
  <si>
    <t>Sc.Mat.V. PASINI CANERA</t>
  </si>
  <si>
    <t>90001390245</t>
  </si>
  <si>
    <t>Sc.Inf.S.MARIA e S.ELISABETTA</t>
  </si>
  <si>
    <t>81000330241</t>
  </si>
  <si>
    <t>Sc. Mat.  INES BONAZZI</t>
  </si>
  <si>
    <t>90001400242</t>
  </si>
  <si>
    <t>Parr.s.Agata sc.Mat.O.MARCHELUZZO</t>
  </si>
  <si>
    <t>84007070240</t>
  </si>
  <si>
    <t>ASIAGO</t>
  </si>
  <si>
    <t>Fond.Asilo inf.sc.inf.REGINA Margherita</t>
  </si>
  <si>
    <t>93002600240</t>
  </si>
  <si>
    <t>BEATA GIOVANNA</t>
  </si>
  <si>
    <t>91006080245</t>
  </si>
  <si>
    <t>BASSANO DEL GRAPPA</t>
  </si>
  <si>
    <t>MADONNA DELLA SALUTE</t>
  </si>
  <si>
    <t>82001250248</t>
  </si>
  <si>
    <t>MARIA AUSILIATRICE</t>
  </si>
  <si>
    <t>91004970249</t>
  </si>
  <si>
    <t>BEATO LORENZINO</t>
  </si>
  <si>
    <t>91007890246</t>
  </si>
  <si>
    <t>PIO BAGGIO</t>
  </si>
  <si>
    <t>82000450245</t>
  </si>
  <si>
    <t>MARIA IMMACOLATA</t>
  </si>
  <si>
    <t>ISTITUTO VESCOVILE A. GRAZIANI</t>
  </si>
  <si>
    <t>ECUMENE SOC.COOP.S.ONLUS S.GIUSEPPE</t>
  </si>
  <si>
    <t>00521270249</t>
  </si>
  <si>
    <t>FONDAZIONE PIRANI-CREMONA</t>
  </si>
  <si>
    <t>91003840245</t>
  </si>
  <si>
    <t>GAETANO STERNI</t>
  </si>
  <si>
    <t>ASS.SC.CATT. E. VENDRAMINI</t>
  </si>
  <si>
    <t>95013700240</t>
  </si>
  <si>
    <t>BOLZANO VICENTINO</t>
  </si>
  <si>
    <t>LASCIATE CHE I PICCOLI vengano A ME</t>
  </si>
  <si>
    <t>02826590248</t>
  </si>
  <si>
    <t>BREGANZE</t>
  </si>
  <si>
    <t xml:space="preserve">IPAB  LA  PIEVE </t>
  </si>
  <si>
    <t>80003970243</t>
  </si>
  <si>
    <t>BRENDOLA</t>
  </si>
  <si>
    <t xml:space="preserve"> SS. ANGELI CUSTODI</t>
  </si>
  <si>
    <t>95013730247</t>
  </si>
  <si>
    <t>CAV. O. ROSSI</t>
  </si>
  <si>
    <t>95016540247</t>
  </si>
  <si>
    <t>BRESSANVIDO</t>
  </si>
  <si>
    <t>AI CADUTI</t>
  </si>
  <si>
    <t>94001920241</t>
  </si>
  <si>
    <t>BROGLIANO</t>
  </si>
  <si>
    <t>95063940241</t>
  </si>
  <si>
    <t>CALDOGNO</t>
  </si>
  <si>
    <t>GIOVANNI XXIII</t>
  </si>
  <si>
    <t>93003780249</t>
  </si>
  <si>
    <t>CALTRANO</t>
  </si>
  <si>
    <t>SAN GIUSEPPE OPERAIO</t>
  </si>
  <si>
    <t>93002940240</t>
  </si>
  <si>
    <t>CALVENE</t>
  </si>
  <si>
    <t>Parr.ann.BEATA VERGINE MARIA</t>
  </si>
  <si>
    <t>95006120240</t>
  </si>
  <si>
    <t>CAMISANO VICENTINO</t>
  </si>
  <si>
    <t>Parr.S.M. Mad.sc.mat.S. GAETANO</t>
  </si>
  <si>
    <t>95013490248</t>
  </si>
  <si>
    <t>S. MARIA IMMACOLATA</t>
  </si>
  <si>
    <t>95015340243</t>
  </si>
  <si>
    <t xml:space="preserve">PARR. S.NICOLO'  </t>
  </si>
  <si>
    <t>80006290243</t>
  </si>
  <si>
    <t>CAMPIGLIA DEI BERICI</t>
  </si>
  <si>
    <t>CAV.LUIGI CHIERICATI</t>
  </si>
  <si>
    <t>CAMPOLONGO SUL BRENTA</t>
  </si>
  <si>
    <t>MADONNA DEL CARMINE</t>
  </si>
  <si>
    <t>84000230247</t>
  </si>
  <si>
    <t>CARRE'</t>
  </si>
  <si>
    <t>SAN PIO X</t>
  </si>
  <si>
    <t>00521890244</t>
  </si>
  <si>
    <t>CARTIGLIANO</t>
  </si>
  <si>
    <t xml:space="preserve"> FONDAZIONE GIULIA FURLAN</t>
  </si>
  <si>
    <t>91007210247</t>
  </si>
  <si>
    <t>CASSOLA</t>
  </si>
  <si>
    <t>GAETANA STERNI</t>
  </si>
  <si>
    <t>91014730245</t>
  </si>
  <si>
    <t>DON GIUSEPPE CONCATO</t>
  </si>
  <si>
    <t>95012170247</t>
  </si>
  <si>
    <t>CASTEGNERO</t>
  </si>
  <si>
    <t>Sc. Infanzia S.GIUSEPPE</t>
  </si>
  <si>
    <t>00610800245</t>
  </si>
  <si>
    <t>CASTELGOMBERTO</t>
  </si>
  <si>
    <t>DON GIOVANNI BUSATO</t>
  </si>
  <si>
    <t>00530570241</t>
  </si>
  <si>
    <t>GIACOMO ZANELLA</t>
  </si>
  <si>
    <t>93003840241</t>
  </si>
  <si>
    <t>CHIUPPANO</t>
  </si>
  <si>
    <t>MONUMENTO AI CADUTI</t>
  </si>
  <si>
    <t>82010170247</t>
  </si>
  <si>
    <t>CISMON DEL GRAPPA</t>
  </si>
  <si>
    <t>N.S. DEL PEDANCINO</t>
  </si>
  <si>
    <t>93010390248</t>
  </si>
  <si>
    <t>COGOLLO DEL CENGIO</t>
  </si>
  <si>
    <t>SAN GAETANO</t>
  </si>
  <si>
    <t>91027040244</t>
  </si>
  <si>
    <t>CONCO</t>
  </si>
  <si>
    <t>ASS.GEN.SC.Inf. PAR. SAN PIO X</t>
  </si>
  <si>
    <t>G. CALDANA</t>
  </si>
  <si>
    <t>00625740246</t>
  </si>
  <si>
    <t>CORNEDO VICENTINO</t>
  </si>
  <si>
    <t>85001730242</t>
  </si>
  <si>
    <t>SAN GIROLAMO</t>
  </si>
  <si>
    <t>85001710244</t>
  </si>
  <si>
    <t>SACRO CUORE</t>
  </si>
  <si>
    <t>80021910247</t>
  </si>
  <si>
    <t>COSTABISSARA</t>
  </si>
  <si>
    <t>SS.ANGELI CUSTODI</t>
  </si>
  <si>
    <t>80010190249</t>
  </si>
  <si>
    <t>95015290240</t>
  </si>
  <si>
    <t>CREAZZO</t>
  </si>
  <si>
    <t>SAN NICOLO'</t>
  </si>
  <si>
    <t>95016770240</t>
  </si>
  <si>
    <t>SANT'ULDERICO</t>
  </si>
  <si>
    <t>91005280242</t>
  </si>
  <si>
    <t>ENEGO</t>
  </si>
  <si>
    <t>GESU' BAMBINO</t>
  </si>
  <si>
    <t>93002650245</t>
  </si>
  <si>
    <t>FARA VICENTINO</t>
  </si>
  <si>
    <t>84000070247</t>
  </si>
  <si>
    <t>DON GAETANO PLEBS</t>
  </si>
  <si>
    <t>80005670247</t>
  </si>
  <si>
    <t>GAMBELLARA</t>
  </si>
  <si>
    <t>DON ANTONIO BRUZZO</t>
  </si>
  <si>
    <t>80002850248</t>
  </si>
  <si>
    <t>GRISIGNANO DI ZOCCO</t>
  </si>
  <si>
    <t xml:space="preserve">Annunc. BEATA VERGINE MARIA </t>
  </si>
  <si>
    <t>80001670241</t>
  </si>
  <si>
    <t>SC. MAT. S.GIOVANNI BOSCO</t>
  </si>
  <si>
    <t>00545120248</t>
  </si>
  <si>
    <t>80007230248</t>
  </si>
  <si>
    <t>GRUMOLO D. ABBADESSE</t>
  </si>
  <si>
    <t>MATTEAZZI ORAZIO-PAPA' E MAMMA</t>
  </si>
  <si>
    <t>00427050232</t>
  </si>
  <si>
    <t>ISOLA VICENTINA</t>
  </si>
  <si>
    <t>Casa Gen.Pio Istituto Piccole Suore</t>
  </si>
  <si>
    <t>95013110242</t>
  </si>
  <si>
    <t>ROMUALDO CARDARELLI</t>
  </si>
  <si>
    <t>95013200241</t>
  </si>
  <si>
    <t>LONGARE</t>
  </si>
  <si>
    <t>SANTA TERESA DEL BAMBINO GESU'</t>
  </si>
  <si>
    <t>95013350244</t>
  </si>
  <si>
    <t xml:space="preserve"> LUIGI ZANELLATO</t>
  </si>
  <si>
    <t>95013530241</t>
  </si>
  <si>
    <t>ELIA BASSANI</t>
  </si>
  <si>
    <t>80020410249</t>
  </si>
  <si>
    <t>Sc.Parr.MADRE TERESA DI CALCUTTA</t>
  </si>
  <si>
    <t>95013720248</t>
  </si>
  <si>
    <t>Parr.S.MARIA fraz.MADONNA MIRACOLI</t>
  </si>
  <si>
    <t>93003740243</t>
  </si>
  <si>
    <t>LUSIANA</t>
  </si>
  <si>
    <t>SANTA CATERINA</t>
  </si>
  <si>
    <t>93003730244</t>
  </si>
  <si>
    <t>SAN GIACOMO</t>
  </si>
  <si>
    <t>92003120240</t>
  </si>
  <si>
    <t>MALO</t>
  </si>
  <si>
    <t>DIVINA PROVVIDENZA</t>
  </si>
  <si>
    <t>92002940242</t>
  </si>
  <si>
    <t>91005400246</t>
  </si>
  <si>
    <t>MAROSTICA</t>
  </si>
  <si>
    <t>82000590248</t>
  </si>
  <si>
    <t xml:space="preserve"> SC.MAT.PROSPERO ALPINO</t>
  </si>
  <si>
    <t>91005450241</t>
  </si>
  <si>
    <t>MASON VICENTINO</t>
  </si>
  <si>
    <t>SAN GAETANO di Villa Raspa</t>
  </si>
  <si>
    <t>MOLVENA</t>
  </si>
  <si>
    <t>PAOLO VI</t>
  </si>
  <si>
    <t>MONTE DI MALO</t>
  </si>
  <si>
    <t xml:space="preserve">Casa Gen.PIO IST.PICCOLE SUORE </t>
  </si>
  <si>
    <t>80020330249</t>
  </si>
  <si>
    <t>MONTEBELLO VICENTINO</t>
  </si>
  <si>
    <t>DON D. GIAROLO</t>
  </si>
  <si>
    <t>01316360633</t>
  </si>
  <si>
    <t>MONTECCHIO MAGGIORE</t>
  </si>
  <si>
    <t xml:space="preserve">SUORE MURIALDINE di S. G. </t>
  </si>
  <si>
    <t>81000750240</t>
  </si>
  <si>
    <t>PIETRO CECCATO</t>
  </si>
  <si>
    <t>00538100249</t>
  </si>
  <si>
    <t>DOTT.GIOVANNI DOLCETTA</t>
  </si>
  <si>
    <t>01885260248</t>
  </si>
  <si>
    <t>MONTECCHIO PRECALCINO</t>
  </si>
  <si>
    <t>95017440249</t>
  </si>
  <si>
    <t>93015220242</t>
  </si>
  <si>
    <t>SOLE D'ORO</t>
  </si>
  <si>
    <t>95011200243</t>
  </si>
  <si>
    <t>MONTEGALDA</t>
  </si>
  <si>
    <t>PAPA GIOVANNI XXIII</t>
  </si>
  <si>
    <t>80003510247</t>
  </si>
  <si>
    <t>MONTEGALDELLA</t>
  </si>
  <si>
    <t>G.SORANZO</t>
  </si>
  <si>
    <t>95016020240</t>
  </si>
  <si>
    <t>MONTICELLO C. OTTO</t>
  </si>
  <si>
    <t>Marchese Giuseppe ROI</t>
  </si>
  <si>
    <t>95013410246</t>
  </si>
  <si>
    <t>90001370247</t>
  </si>
  <si>
    <t>MONTORSO VICENTINO</t>
  </si>
  <si>
    <t>AI CADUTI IN GUERRA 1915/18</t>
  </si>
  <si>
    <t>91004010244</t>
  </si>
  <si>
    <t>MUSSOLENTE</t>
  </si>
  <si>
    <t>ANGELI CUSTODI</t>
  </si>
  <si>
    <t>82008690248</t>
  </si>
  <si>
    <t>ASILO INFANTILE AI CADUTI</t>
  </si>
  <si>
    <t>91036200243</t>
  </si>
  <si>
    <t>NOVE</t>
  </si>
  <si>
    <t>SCUOLA MATERNA DANIELI</t>
  </si>
  <si>
    <t>01609760242</t>
  </si>
  <si>
    <t>NOVENTA VICENTINA</t>
  </si>
  <si>
    <t>VITA GIOIOSA</t>
  </si>
  <si>
    <t>83005250242</t>
  </si>
  <si>
    <t>PIOVENE-ROCCHETTE</t>
  </si>
  <si>
    <t>SAN GIUSEPPE</t>
  </si>
  <si>
    <t>POIANA MAGGIORE</t>
  </si>
  <si>
    <t>Parrochia  S. Pietro</t>
  </si>
  <si>
    <t>95011970241</t>
  </si>
  <si>
    <t>POJANA MAGGIORE</t>
  </si>
  <si>
    <t>SANTA MARIA</t>
  </si>
  <si>
    <t>91003830246</t>
  </si>
  <si>
    <t>POVE DEL GRAPPA</t>
  </si>
  <si>
    <t>PARROCCHIA S. VIGILIO</t>
  </si>
  <si>
    <t>95015970247</t>
  </si>
  <si>
    <t>POZZOLEONE</t>
  </si>
  <si>
    <t>MARIA.SS.CONSOLATRICE</t>
  </si>
  <si>
    <t>95013830245</t>
  </si>
  <si>
    <t>QUINTO VICENTINO</t>
  </si>
  <si>
    <t>S.MICHELE ARCANGELO</t>
  </si>
  <si>
    <t>80022070249</t>
  </si>
  <si>
    <t>80002650242</t>
  </si>
  <si>
    <t>CAV.  GIARETTA</t>
  </si>
  <si>
    <t>RECOARO TERME</t>
  </si>
  <si>
    <t>ASILO INFANTILE</t>
  </si>
  <si>
    <t>93002450240</t>
  </si>
  <si>
    <t>ROANA</t>
  </si>
  <si>
    <t>MARIA BAMBINA</t>
  </si>
  <si>
    <t>84008090247</t>
  </si>
  <si>
    <t>S.GIOVANNI BOSCO</t>
  </si>
  <si>
    <t>84007890241</t>
  </si>
  <si>
    <t>91003920245</t>
  </si>
  <si>
    <t>ROMANO D'EZZELINO</t>
  </si>
  <si>
    <t xml:space="preserve"> NOSTRA SIGNORA DI LOURDES</t>
  </si>
  <si>
    <t>00576030241</t>
  </si>
  <si>
    <t xml:space="preserve"> MARIA BAMBINA</t>
  </si>
  <si>
    <t>91003930244</t>
  </si>
  <si>
    <t>SANT'ANTONIO</t>
  </si>
  <si>
    <t>82001610243</t>
  </si>
  <si>
    <t>Parrocchia SS.REDENTORE</t>
  </si>
  <si>
    <t>91004330246</t>
  </si>
  <si>
    <t>SANTA MARIA GORETTI</t>
  </si>
  <si>
    <t>91005570246</t>
  </si>
  <si>
    <t>SANT'ANNA</t>
  </si>
  <si>
    <t>91004510243</t>
  </si>
  <si>
    <t>GESU' FANCIULLO</t>
  </si>
  <si>
    <t>91005920243</t>
  </si>
  <si>
    <t>SAN GIOVANNI BOSCO</t>
  </si>
  <si>
    <t>91006060247</t>
  </si>
  <si>
    <t>NOSTRA SIGNORA DI LOURDES</t>
  </si>
  <si>
    <t>91003900247</t>
  </si>
  <si>
    <t>ROSSANO VENETO</t>
  </si>
  <si>
    <t>93002580244</t>
  </si>
  <si>
    <t>SALCEDO</t>
  </si>
  <si>
    <t>SAN GREGORIO BARBARIGO</t>
  </si>
  <si>
    <t>92003890248</t>
  </si>
  <si>
    <t>SAN VITO DI LEGUZZANO</t>
  </si>
  <si>
    <t>SANDRIGO</t>
  </si>
  <si>
    <t>Sc.Mat.Par.PRINCIPE UMBERTO</t>
  </si>
  <si>
    <t>80015290242</t>
  </si>
  <si>
    <t>IDA TONOLLI</t>
  </si>
  <si>
    <t>92003340244</t>
  </si>
  <si>
    <t>SANTORSO</t>
  </si>
  <si>
    <t>93002950249</t>
  </si>
  <si>
    <t>SARCEDO</t>
  </si>
  <si>
    <t>84006430247</t>
  </si>
  <si>
    <t>FONATO</t>
  </si>
  <si>
    <t>91005490247</t>
  </si>
  <si>
    <t>SCHIAVON</t>
  </si>
  <si>
    <t>92002950241</t>
  </si>
  <si>
    <t>Sc. Mat.  SACRO CUORE</t>
  </si>
  <si>
    <t>83005410242</t>
  </si>
  <si>
    <t>SAN GIORGIO</t>
  </si>
  <si>
    <t>83002050249</t>
  </si>
  <si>
    <t>SAN DOMENICO SAVIO</t>
  </si>
  <si>
    <t>92012010242</t>
  </si>
  <si>
    <t>Ass.sc.mat.MARIA IMMACOLATA</t>
  </si>
  <si>
    <t>00536330244</t>
  </si>
  <si>
    <t>CUORE IMMACOLATO DI MARIA</t>
  </si>
  <si>
    <t>IST.FIGLIE CARITA'  CANOSSIANE</t>
  </si>
  <si>
    <t>91014750243</t>
  </si>
  <si>
    <t>SOLAGNA</t>
  </si>
  <si>
    <t>Com.Gen.sc.mat.MARIA IMMACOLATA</t>
  </si>
  <si>
    <t>95009810243</t>
  </si>
  <si>
    <t>SOSSANO</t>
  </si>
  <si>
    <t>95016910242</t>
  </si>
  <si>
    <t>80016670244</t>
  </si>
  <si>
    <t>SOVIZZO</t>
  </si>
  <si>
    <t>Fond.GIOVANNI E MARIA LUISA CURTI</t>
  </si>
  <si>
    <t>00836560243</t>
  </si>
  <si>
    <t>Fond. DOMENICO CORA'</t>
  </si>
  <si>
    <t>03837580244</t>
  </si>
  <si>
    <t>TEZZE SUL BRENTA</t>
  </si>
  <si>
    <t xml:space="preserve"> ROSA MISTICA Coop.Sociale onlus</t>
  </si>
  <si>
    <t>91005140248</t>
  </si>
  <si>
    <t>02807220245</t>
  </si>
  <si>
    <t>VITTORIA ALBERTONI</t>
  </si>
  <si>
    <t>84000110241</t>
  </si>
  <si>
    <t>93003760241</t>
  </si>
  <si>
    <t>SANTA MARIA DELLA NEVE</t>
  </si>
  <si>
    <t>93003820243</t>
  </si>
  <si>
    <t>Par. SAN VINCENZO</t>
  </si>
  <si>
    <t>00666980289</t>
  </si>
  <si>
    <t>Ist.suore di S.Francesco di Sales</t>
  </si>
  <si>
    <t>93003660243</t>
  </si>
  <si>
    <t>F. FERRARIN</t>
  </si>
  <si>
    <t>93002480247</t>
  </si>
  <si>
    <t>LINO SAUGO</t>
  </si>
  <si>
    <t>TORREBELVICINO</t>
  </si>
  <si>
    <t>00652270240</t>
  </si>
  <si>
    <t>Sc. Mat.  di Pievebelvicino</t>
  </si>
  <si>
    <t>80015070248</t>
  </si>
  <si>
    <t>TORRI DI QUARTESOLO</t>
  </si>
  <si>
    <t>MONUMENTO AI CADUTI DI MAROLA</t>
  </si>
  <si>
    <t>95016200248</t>
  </si>
  <si>
    <t>94002000241</t>
  </si>
  <si>
    <t>TRISSINO</t>
  </si>
  <si>
    <t>SANT'ANDREA APOSTOLO</t>
  </si>
  <si>
    <t>94001760241</t>
  </si>
  <si>
    <t>VALDAGNO</t>
  </si>
  <si>
    <t>94001960247</t>
  </si>
  <si>
    <t>SACRO CUORE DI MARIA</t>
  </si>
  <si>
    <t>94002070244</t>
  </si>
  <si>
    <t>SAN CLEMENTE</t>
  </si>
  <si>
    <t>85000690249</t>
  </si>
  <si>
    <t>Fondazione  MARZOTTO</t>
  </si>
  <si>
    <t>92003480248</t>
  </si>
  <si>
    <t>VALLI DEL PASUBIO</t>
  </si>
  <si>
    <t>83001050240</t>
  </si>
  <si>
    <t>EROI DEL PASUBIO</t>
  </si>
  <si>
    <t>82000770246</t>
  </si>
  <si>
    <t>VALSTAGNA</t>
  </si>
  <si>
    <t>00537550246</t>
  </si>
  <si>
    <t>VELO D'ASTICO</t>
  </si>
  <si>
    <t>SANTA MARIA ANNUNCIATA</t>
  </si>
  <si>
    <t>04200360230</t>
  </si>
  <si>
    <t>Coop.soc.Padre Emilio Venturini</t>
  </si>
  <si>
    <t>80002750240</t>
  </si>
  <si>
    <t>SAN GIUSEPPE IN MADDALENE</t>
  </si>
  <si>
    <t>80006630240</t>
  </si>
  <si>
    <t>OPERA PIA CASA Materna DI LONGARA</t>
  </si>
  <si>
    <t>PIO XII</t>
  </si>
  <si>
    <t>80007990247</t>
  </si>
  <si>
    <t xml:space="preserve">OPERA PIA ASILI  SC.MAT.VICENZA </t>
  </si>
  <si>
    <t>FONDAZIONE LEVIS PLONA</t>
  </si>
  <si>
    <t>80000950248</t>
  </si>
  <si>
    <t>95017960246</t>
  </si>
  <si>
    <t>DON VITTORIO BATTILANA</t>
  </si>
  <si>
    <t>95012640249</t>
  </si>
  <si>
    <t>VILLAGA</t>
  </si>
  <si>
    <t>84006710242</t>
  </si>
  <si>
    <t>VILLAVERLA</t>
  </si>
  <si>
    <t>REGINA PACIS</t>
  </si>
  <si>
    <t>84000590244</t>
  </si>
  <si>
    <t>BAMBINO GESU'</t>
  </si>
  <si>
    <t>93003650244</t>
  </si>
  <si>
    <t>ZANE'</t>
  </si>
  <si>
    <t>93002640246</t>
  </si>
  <si>
    <t>ZUGLIANO</t>
  </si>
  <si>
    <t>DON MARIO CONTE</t>
  </si>
  <si>
    <t>93003700247</t>
  </si>
  <si>
    <t>84001410244</t>
  </si>
  <si>
    <t xml:space="preserve">VICENZA Comune </t>
  </si>
  <si>
    <t>GIOVANNI  MOLINO</t>
  </si>
  <si>
    <t>ORAZIO TRETTI</t>
  </si>
  <si>
    <t>ANTONIO DAL SASSO</t>
  </si>
  <si>
    <t>ANGELINA PERONATO (ex SAVIABONA)</t>
  </si>
  <si>
    <t>NERINA SASSO</t>
  </si>
  <si>
    <t>LUIGI FEDERICO TRETTI</t>
  </si>
  <si>
    <t>GIULIARI</t>
  </si>
  <si>
    <t>ROSSINI</t>
  </si>
  <si>
    <t>MARIANO RUMOR</t>
  </si>
  <si>
    <t>FOGAZZARO</t>
  </si>
  <si>
    <t>ANDREA PALLADIO</t>
  </si>
  <si>
    <t>M.N.TREVISAN</t>
  </si>
  <si>
    <t>L.A. PIRAZZO</t>
  </si>
  <si>
    <t>CASALE</t>
  </si>
  <si>
    <t>P.TREVISAN</t>
  </si>
  <si>
    <t>Totale sc. Comunli</t>
  </si>
  <si>
    <t>TOTALE COMPLESSIVO</t>
  </si>
  <si>
    <t>A  SALDO</t>
  </si>
  <si>
    <t>NETTO assegnato  2/7/2015</t>
  </si>
  <si>
    <t>NETTO assegnato 2/7/2015</t>
  </si>
  <si>
    <t>SALDO 2014 -2015</t>
  </si>
  <si>
    <t>SALDO 2014-2015 + contr.alunni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</si>
</sst>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32" x14ac:knownFonts="1">
    <font>
      <sz val="11"/>
      <color theme="1"/>
      <name val="Calibri"/>
      <family val="2"/>
      <scheme val="minor"/>
    </font>
    <font>
      <sz val="8"/>
      <name val="Verdana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8"/>
      <name val="Arial"/>
      <family val="2"/>
    </font>
    <font>
      <sz val="9"/>
      <name val="MS Sans Serif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9"/>
      <color indexed="12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name val="MS Sans Serif"/>
      <family val="2"/>
    </font>
    <font>
      <b/>
      <sz val="10"/>
      <color indexed="10"/>
      <name val="Arial"/>
      <family val="2"/>
    </font>
    <font>
      <sz val="8"/>
      <color indexed="8"/>
      <name val="Verdana"/>
      <family val="2"/>
    </font>
    <font>
      <sz val="7"/>
      <color indexed="8"/>
      <name val="Verdana"/>
      <family val="2"/>
    </font>
    <font>
      <sz val="8"/>
      <color rgb="FF000000"/>
      <name val="Verdana"/>
      <family val="2"/>
    </font>
    <font>
      <b/>
      <sz val="8"/>
      <color indexed="8"/>
      <name val="Verdana"/>
      <family val="2"/>
    </font>
    <font>
      <b/>
      <sz val="8"/>
      <color rgb="FF000000"/>
      <name val="Verdana"/>
      <family val="2"/>
    </font>
    <font>
      <b/>
      <sz val="8"/>
      <name val="Verdana"/>
      <family val="2"/>
    </font>
    <font>
      <sz val="7"/>
      <color rgb="FF000000"/>
      <name val="Verdana"/>
      <family val="2"/>
    </font>
    <font>
      <sz val="7"/>
      <color indexed="8"/>
      <name val="Arial"/>
      <family val="2"/>
    </font>
    <font>
      <sz val="8"/>
      <color theme="1"/>
      <name val="Calibri"/>
      <family val="2"/>
      <scheme val="minor"/>
    </font>
    <font>
      <b/>
      <sz val="9"/>
      <name val="MS Sans Serif"/>
      <family val="2"/>
    </font>
    <font>
      <sz val="9"/>
      <color theme="1"/>
      <name val="Microsoft Sans Serif"/>
      <family val="2"/>
    </font>
    <font>
      <sz val="9"/>
      <color indexed="8"/>
      <name val="Microsoft Sans Serif"/>
      <family val="2"/>
    </font>
    <font>
      <b/>
      <sz val="8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43" fontId="2" fillId="0" borderId="0" applyFont="0" applyFill="0" applyBorder="0" applyAlignment="0" applyProtection="0"/>
  </cellStyleXfs>
  <cellXfs count="176">
    <xf numFmtId="0" fontId="0" fillId="0" borderId="0" xfId="0"/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3" fontId="4" fillId="0" borderId="1" xfId="3" applyFont="1" applyFill="1" applyBorder="1" applyAlignment="1">
      <alignment wrapText="1"/>
    </xf>
    <xf numFmtId="43" fontId="6" fillId="2" borderId="1" xfId="3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shrinkToFit="1"/>
    </xf>
    <xf numFmtId="49" fontId="7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43" fontId="3" fillId="0" borderId="1" xfId="3" applyFont="1" applyFill="1" applyBorder="1"/>
    <xf numFmtId="43" fontId="8" fillId="0" borderId="1" xfId="3" applyNumberFormat="1" applyFont="1" applyBorder="1"/>
    <xf numFmtId="2" fontId="8" fillId="0" borderId="1" xfId="0" applyNumberFormat="1" applyFont="1" applyBorder="1" applyAlignment="1">
      <alignment horizontal="center" vertical="center" wrapText="1"/>
    </xf>
    <xf numFmtId="43" fontId="8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0" xfId="0" applyFont="1"/>
    <xf numFmtId="0" fontId="3" fillId="0" borderId="1" xfId="0" applyFont="1" applyFill="1" applyBorder="1" applyAlignment="1">
      <alignment shrinkToFit="1"/>
    </xf>
    <xf numFmtId="43" fontId="3" fillId="0" borderId="1" xfId="3" applyFont="1" applyBorder="1"/>
    <xf numFmtId="49" fontId="7" fillId="3" borderId="1" xfId="0" applyNumberFormat="1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43" fontId="8" fillId="3" borderId="1" xfId="3" applyNumberFormat="1" applyFont="1" applyFill="1" applyBorder="1"/>
    <xf numFmtId="0" fontId="9" fillId="0" borderId="1" xfId="0" applyFont="1" applyFill="1" applyBorder="1" applyAlignment="1">
      <alignment wrapText="1"/>
    </xf>
    <xf numFmtId="49" fontId="10" fillId="0" borderId="1" xfId="0" applyNumberFormat="1" applyFont="1" applyFill="1" applyBorder="1" applyAlignment="1">
      <alignment horizontal="left" shrinkToFit="1"/>
    </xf>
    <xf numFmtId="0" fontId="11" fillId="0" borderId="1" xfId="0" applyFont="1" applyFill="1" applyBorder="1" applyAlignment="1">
      <alignment wrapText="1"/>
    </xf>
    <xf numFmtId="49" fontId="5" fillId="0" borderId="1" xfId="0" applyNumberFormat="1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right" wrapText="1"/>
    </xf>
    <xf numFmtId="43" fontId="4" fillId="0" borderId="1" xfId="3" applyFont="1" applyFill="1" applyBorder="1"/>
    <xf numFmtId="43" fontId="0" fillId="0" borderId="1" xfId="0" applyNumberFormat="1" applyBorder="1"/>
    <xf numFmtId="2" fontId="0" fillId="0" borderId="1" xfId="0" applyNumberFormat="1" applyBorder="1"/>
    <xf numFmtId="0" fontId="3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right"/>
    </xf>
    <xf numFmtId="0" fontId="7" fillId="0" borderId="0" xfId="0" applyFont="1"/>
    <xf numFmtId="43" fontId="3" fillId="0" borderId="0" xfId="3" applyFont="1"/>
    <xf numFmtId="43" fontId="0" fillId="0" borderId="0" xfId="0" applyNumberFormat="1"/>
    <xf numFmtId="0" fontId="12" fillId="0" borderId="0" xfId="0" applyFont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wrapText="1"/>
    </xf>
    <xf numFmtId="43" fontId="13" fillId="0" borderId="1" xfId="3" applyFont="1" applyFill="1" applyBorder="1" applyAlignment="1">
      <alignment horizontal="center" wrapText="1"/>
    </xf>
    <xf numFmtId="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43" fontId="10" fillId="0" borderId="0" xfId="3" applyFont="1"/>
    <xf numFmtId="0" fontId="10" fillId="0" borderId="0" xfId="0" applyFont="1"/>
    <xf numFmtId="0" fontId="14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wrapText="1"/>
    </xf>
    <xf numFmtId="43" fontId="16" fillId="0" borderId="1" xfId="3" applyFont="1" applyFill="1" applyBorder="1" applyAlignment="1">
      <alignment horizontal="center" wrapText="1"/>
    </xf>
    <xf numFmtId="9" fontId="17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43" fontId="0" fillId="0" borderId="0" xfId="3" applyFont="1"/>
    <xf numFmtId="0" fontId="14" fillId="0" borderId="1" xfId="0" applyFont="1" applyFill="1" applyBorder="1"/>
    <xf numFmtId="0" fontId="14" fillId="0" borderId="1" xfId="0" applyFont="1" applyFill="1" applyBorder="1" applyAlignment="1"/>
    <xf numFmtId="43" fontId="14" fillId="0" borderId="1" xfId="3" applyFont="1" applyFill="1" applyBorder="1" applyAlignment="1">
      <alignment horizontal="left" wrapText="1"/>
    </xf>
    <xf numFmtId="43" fontId="17" fillId="0" borderId="1" xfId="0" applyNumberFormat="1" applyFont="1" applyBorder="1"/>
    <xf numFmtId="43" fontId="14" fillId="0" borderId="1" xfId="0" applyNumberFormat="1" applyFont="1" applyFill="1" applyBorder="1" applyAlignment="1">
      <alignment horizontal="right" wrapText="1"/>
    </xf>
    <xf numFmtId="2" fontId="14" fillId="0" borderId="1" xfId="0" applyNumberFormat="1" applyFont="1" applyFill="1" applyBorder="1" applyAlignment="1">
      <alignment horizontal="right" wrapText="1"/>
    </xf>
    <xf numFmtId="0" fontId="9" fillId="4" borderId="1" xfId="0" applyFont="1" applyFill="1" applyBorder="1" applyAlignment="1">
      <alignment wrapText="1"/>
    </xf>
    <xf numFmtId="0" fontId="14" fillId="4" borderId="1" xfId="0" applyFont="1" applyFill="1" applyBorder="1" applyAlignment="1"/>
    <xf numFmtId="43" fontId="14" fillId="4" borderId="1" xfId="3" applyFont="1" applyFill="1" applyBorder="1" applyAlignment="1">
      <alignment horizontal="left"/>
    </xf>
    <xf numFmtId="43" fontId="17" fillId="4" borderId="1" xfId="0" applyNumberFormat="1" applyFont="1" applyFill="1" applyBorder="1"/>
    <xf numFmtId="43" fontId="14" fillId="4" borderId="1" xfId="0" applyNumberFormat="1" applyFont="1" applyFill="1" applyBorder="1" applyAlignment="1">
      <alignment horizontal="right" wrapText="1"/>
    </xf>
    <xf numFmtId="43" fontId="14" fillId="4" borderId="1" xfId="0" applyNumberFormat="1" applyFont="1" applyFill="1" applyBorder="1" applyAlignment="1">
      <alignment horizontal="center" wrapText="1"/>
    </xf>
    <xf numFmtId="43" fontId="12" fillId="0" borderId="1" xfId="3" applyFont="1" applyBorder="1" applyAlignment="1">
      <alignment horizontal="left"/>
    </xf>
    <xf numFmtId="43" fontId="12" fillId="0" borderId="1" xfId="3" applyFont="1" applyBorder="1" applyAlignment="1">
      <alignment horizontal="left" shrinkToFit="1"/>
    </xf>
    <xf numFmtId="0" fontId="18" fillId="0" borderId="1" xfId="0" applyFont="1" applyFill="1" applyBorder="1" applyAlignment="1"/>
    <xf numFmtId="0" fontId="9" fillId="0" borderId="1" xfId="0" applyFont="1" applyFill="1" applyBorder="1" applyAlignment="1"/>
    <xf numFmtId="49" fontId="7" fillId="0" borderId="1" xfId="0" applyNumberFormat="1" applyFont="1" applyBorder="1" applyAlignment="1">
      <alignment wrapText="1"/>
    </xf>
    <xf numFmtId="0" fontId="14" fillId="0" borderId="1" xfId="0" applyFont="1" applyFill="1" applyBorder="1" applyAlignment="1">
      <alignment wrapText="1"/>
    </xf>
    <xf numFmtId="43" fontId="14" fillId="0" borderId="1" xfId="3" applyFont="1" applyFill="1" applyBorder="1" applyAlignment="1">
      <alignment horizontal="left"/>
    </xf>
    <xf numFmtId="43" fontId="17" fillId="0" borderId="1" xfId="0" applyNumberFormat="1" applyFont="1" applyFill="1" applyBorder="1"/>
    <xf numFmtId="43" fontId="14" fillId="0" borderId="1" xfId="3" applyFont="1" applyBorder="1" applyAlignment="1">
      <alignment horizontal="left"/>
    </xf>
    <xf numFmtId="0" fontId="10" fillId="0" borderId="2" xfId="0" applyFont="1" applyFill="1" applyBorder="1" applyAlignment="1"/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43" fontId="14" fillId="0" borderId="1" xfId="3" applyFont="1" applyFill="1" applyBorder="1"/>
    <xf numFmtId="0" fontId="10" fillId="0" borderId="1" xfId="0" applyFont="1" applyFill="1" applyBorder="1"/>
    <xf numFmtId="0" fontId="9" fillId="0" borderId="1" xfId="0" applyFont="1" applyFill="1" applyBorder="1"/>
    <xf numFmtId="0" fontId="15" fillId="0" borderId="1" xfId="0" applyFont="1" applyBorder="1" applyAlignment="1">
      <alignment horizontal="right"/>
    </xf>
    <xf numFmtId="0" fontId="16" fillId="0" borderId="1" xfId="0" applyFont="1" applyFill="1" applyBorder="1" applyAlignment="1">
      <alignment horizontal="right"/>
    </xf>
    <xf numFmtId="43" fontId="16" fillId="0" borderId="1" xfId="3" applyFont="1" applyFill="1" applyBorder="1" applyAlignment="1">
      <alignment horizontal="left"/>
    </xf>
    <xf numFmtId="43" fontId="16" fillId="0" borderId="1" xfId="3" applyFont="1" applyFill="1" applyBorder="1"/>
    <xf numFmtId="0" fontId="16" fillId="0" borderId="0" xfId="0" applyFont="1"/>
    <xf numFmtId="43" fontId="16" fillId="0" borderId="0" xfId="3" applyFont="1"/>
    <xf numFmtId="0" fontId="19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1" xfId="0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 wrapText="1"/>
    </xf>
    <xf numFmtId="1" fontId="21" fillId="0" borderId="1" xfId="0" applyNumberFormat="1" applyFont="1" applyFill="1" applyBorder="1" applyAlignment="1" applyProtection="1">
      <alignment horizontal="center" vertical="center"/>
    </xf>
    <xf numFmtId="44" fontId="19" fillId="0" borderId="1" xfId="3" applyNumberFormat="1" applyFont="1" applyFill="1" applyBorder="1" applyAlignment="1">
      <alignment horizontal="center" wrapText="1"/>
    </xf>
    <xf numFmtId="0" fontId="19" fillId="0" borderId="1" xfId="0" applyFont="1" applyFill="1" applyBorder="1" applyAlignment="1">
      <alignment horizontal="center" wrapText="1"/>
    </xf>
    <xf numFmtId="0" fontId="22" fillId="0" borderId="1" xfId="0" applyFont="1" applyFill="1" applyBorder="1" applyAlignment="1">
      <alignment horizontal="center" wrapText="1"/>
    </xf>
    <xf numFmtId="0" fontId="19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43" fontId="19" fillId="0" borderId="1" xfId="3" applyFont="1" applyFill="1" applyBorder="1" applyAlignment="1">
      <alignment horizontal="center" wrapText="1"/>
    </xf>
    <xf numFmtId="43" fontId="22" fillId="0" borderId="1" xfId="3" applyFont="1" applyFill="1" applyBorder="1" applyAlignment="1">
      <alignment horizontal="center" wrapText="1"/>
    </xf>
    <xf numFmtId="0" fontId="19" fillId="0" borderId="1" xfId="0" applyFont="1" applyBorder="1"/>
    <xf numFmtId="0" fontId="20" fillId="0" borderId="1" xfId="0" applyFont="1" applyBorder="1"/>
    <xf numFmtId="0" fontId="21" fillId="0" borderId="1" xfId="0" applyFont="1" applyFill="1" applyBorder="1" applyAlignment="1" applyProtection="1">
      <alignment horizontal="right" vertical="center"/>
    </xf>
    <xf numFmtId="1" fontId="21" fillId="0" borderId="1" xfId="0" applyNumberFormat="1" applyFont="1" applyFill="1" applyBorder="1" applyAlignment="1" applyProtection="1">
      <alignment horizontal="right" vertical="center"/>
    </xf>
    <xf numFmtId="4" fontId="21" fillId="0" borderId="1" xfId="3" applyNumberFormat="1" applyFont="1" applyFill="1" applyBorder="1" applyAlignment="1" applyProtection="1">
      <alignment horizontal="right" vertical="center"/>
    </xf>
    <xf numFmtId="4" fontId="21" fillId="0" borderId="1" xfId="0" applyNumberFormat="1" applyFont="1" applyFill="1" applyBorder="1" applyAlignment="1" applyProtection="1">
      <alignment horizontal="right" vertical="center"/>
    </xf>
    <xf numFmtId="4" fontId="23" fillId="0" borderId="1" xfId="0" applyNumberFormat="1" applyFont="1" applyFill="1" applyBorder="1" applyAlignment="1" applyProtection="1">
      <alignment horizontal="right" vertical="center"/>
    </xf>
    <xf numFmtId="43" fontId="1" fillId="0" borderId="1" xfId="3" applyFont="1" applyBorder="1"/>
    <xf numFmtId="43" fontId="24" fillId="0" borderId="1" xfId="3" applyFont="1" applyBorder="1"/>
    <xf numFmtId="43" fontId="21" fillId="0" borderId="1" xfId="3" applyFont="1" applyFill="1" applyBorder="1" applyAlignment="1" applyProtection="1">
      <alignment horizontal="right" vertical="center"/>
    </xf>
    <xf numFmtId="43" fontId="23" fillId="0" borderId="1" xfId="3" applyFont="1" applyFill="1" applyBorder="1" applyAlignment="1" applyProtection="1">
      <alignment horizontal="right" vertical="center"/>
    </xf>
    <xf numFmtId="1" fontId="21" fillId="5" borderId="1" xfId="0" applyNumberFormat="1" applyFont="1" applyFill="1" applyBorder="1" applyAlignment="1" applyProtection="1">
      <alignment horizontal="right" vertical="center"/>
    </xf>
    <xf numFmtId="0" fontId="20" fillId="4" borderId="1" xfId="0" applyFont="1" applyFill="1" applyBorder="1"/>
    <xf numFmtId="0" fontId="21" fillId="5" borderId="1" xfId="0" applyFont="1" applyFill="1" applyBorder="1" applyAlignment="1" applyProtection="1">
      <alignment horizontal="right" vertical="center"/>
    </xf>
    <xf numFmtId="0" fontId="20" fillId="0" borderId="1" xfId="0" applyFont="1" applyFill="1" applyBorder="1"/>
    <xf numFmtId="43" fontId="1" fillId="0" borderId="1" xfId="3" applyFont="1" applyFill="1" applyBorder="1"/>
    <xf numFmtId="0" fontId="21" fillId="0" borderId="1" xfId="0" applyFont="1" applyFill="1" applyBorder="1" applyAlignment="1" applyProtection="1">
      <alignment vertical="center"/>
    </xf>
    <xf numFmtId="1" fontId="21" fillId="0" borderId="1" xfId="0" applyNumberFormat="1" applyFont="1" applyFill="1" applyBorder="1" applyAlignment="1" applyProtection="1">
      <alignment vertical="center"/>
    </xf>
    <xf numFmtId="0" fontId="19" fillId="0" borderId="1" xfId="3" applyNumberFormat="1" applyFont="1" applyBorder="1" applyAlignment="1"/>
    <xf numFmtId="0" fontId="21" fillId="0" borderId="1" xfId="0" applyNumberFormat="1" applyFont="1" applyFill="1" applyBorder="1" applyAlignment="1" applyProtection="1"/>
    <xf numFmtId="0" fontId="25" fillId="0" borderId="1" xfId="0" applyFont="1" applyFill="1" applyBorder="1" applyAlignment="1" applyProtection="1">
      <alignment vertical="center"/>
    </xf>
    <xf numFmtId="0" fontId="25" fillId="4" borderId="1" xfId="0" applyFont="1" applyFill="1" applyBorder="1" applyAlignment="1" applyProtection="1">
      <alignment vertical="center"/>
    </xf>
    <xf numFmtId="0" fontId="21" fillId="4" borderId="1" xfId="0" applyFont="1" applyFill="1" applyBorder="1" applyAlignment="1" applyProtection="1">
      <alignment horizontal="right" vertical="center"/>
    </xf>
    <xf numFmtId="1" fontId="21" fillId="4" borderId="1" xfId="0" applyNumberFormat="1" applyFont="1" applyFill="1" applyBorder="1" applyAlignment="1" applyProtection="1">
      <alignment horizontal="right" vertical="center"/>
    </xf>
    <xf numFmtId="4" fontId="21" fillId="4" borderId="1" xfId="0" applyNumberFormat="1" applyFont="1" applyFill="1" applyBorder="1" applyAlignment="1" applyProtection="1">
      <alignment horizontal="right" vertical="center"/>
    </xf>
    <xf numFmtId="0" fontId="19" fillId="4" borderId="1" xfId="0" applyFont="1" applyFill="1" applyBorder="1"/>
    <xf numFmtId="43" fontId="21" fillId="4" borderId="1" xfId="3" applyFont="1" applyFill="1" applyBorder="1" applyAlignment="1" applyProtection="1">
      <alignment horizontal="right" vertical="center"/>
    </xf>
    <xf numFmtId="164" fontId="19" fillId="4" borderId="1" xfId="0" applyNumberFormat="1" applyFont="1" applyFill="1" applyBorder="1"/>
    <xf numFmtId="43" fontId="19" fillId="4" borderId="1" xfId="0" applyNumberFormat="1" applyFont="1" applyFill="1" applyBorder="1"/>
    <xf numFmtId="0" fontId="23" fillId="4" borderId="1" xfId="0" applyFont="1" applyFill="1" applyBorder="1" applyAlignment="1" applyProtection="1">
      <alignment horizontal="right" vertical="center"/>
    </xf>
    <xf numFmtId="1" fontId="23" fillId="4" borderId="1" xfId="0" applyNumberFormat="1" applyFont="1" applyFill="1" applyBorder="1" applyAlignment="1" applyProtection="1">
      <alignment horizontal="right" vertical="center"/>
    </xf>
    <xf numFmtId="4" fontId="23" fillId="4" borderId="1" xfId="3" applyNumberFormat="1" applyFont="1" applyFill="1" applyBorder="1" applyAlignment="1" applyProtection="1">
      <alignment horizontal="right" vertical="center"/>
    </xf>
    <xf numFmtId="4" fontId="23" fillId="4" borderId="1" xfId="0" applyNumberFormat="1" applyFont="1" applyFill="1" applyBorder="1" applyAlignment="1" applyProtection="1">
      <alignment horizontal="right" vertical="center"/>
    </xf>
    <xf numFmtId="43" fontId="24" fillId="4" borderId="1" xfId="3" applyFont="1" applyFill="1" applyBorder="1"/>
    <xf numFmtId="43" fontId="23" fillId="4" borderId="1" xfId="3" applyFont="1" applyFill="1" applyBorder="1" applyAlignment="1" applyProtection="1">
      <alignment horizontal="right" vertical="center"/>
    </xf>
    <xf numFmtId="165" fontId="22" fillId="0" borderId="1" xfId="3" applyNumberFormat="1" applyFont="1" applyBorder="1"/>
    <xf numFmtId="3" fontId="22" fillId="0" borderId="1" xfId="3" applyNumberFormat="1" applyFont="1" applyBorder="1"/>
    <xf numFmtId="1" fontId="22" fillId="0" borderId="1" xfId="0" applyNumberFormat="1" applyFont="1" applyBorder="1"/>
    <xf numFmtId="4" fontId="22" fillId="0" borderId="1" xfId="3" applyNumberFormat="1" applyFont="1" applyBorder="1"/>
    <xf numFmtId="164" fontId="19" fillId="0" borderId="1" xfId="0" applyNumberFormat="1" applyFont="1" applyBorder="1" applyAlignment="1">
      <alignment horizontal="center"/>
    </xf>
    <xf numFmtId="164" fontId="22" fillId="0" borderId="1" xfId="0" applyNumberFormat="1" applyFont="1" applyBorder="1"/>
    <xf numFmtId="0" fontId="22" fillId="0" borderId="1" xfId="0" applyFont="1" applyBorder="1"/>
    <xf numFmtId="0" fontId="7" fillId="0" borderId="1" xfId="0" applyFont="1" applyBorder="1" applyAlignment="1">
      <alignment shrinkToFit="1"/>
    </xf>
    <xf numFmtId="49" fontId="9" fillId="0" borderId="1" xfId="0" applyNumberFormat="1" applyFont="1" applyFill="1" applyBorder="1" applyAlignment="1">
      <alignment horizontal="left" shrinkToFit="1"/>
    </xf>
    <xf numFmtId="0" fontId="7" fillId="0" borderId="2" xfId="0" applyFont="1" applyBorder="1" applyAlignment="1">
      <alignment shrinkToFit="1"/>
    </xf>
    <xf numFmtId="49" fontId="7" fillId="0" borderId="1" xfId="0" applyNumberFormat="1" applyFont="1" applyFill="1" applyBorder="1" applyAlignment="1">
      <alignment shrinkToFit="1"/>
    </xf>
    <xf numFmtId="0" fontId="27" fillId="0" borderId="0" xfId="0" applyFont="1"/>
    <xf numFmtId="164" fontId="19" fillId="0" borderId="1" xfId="0" applyNumberFormat="1" applyFont="1" applyBorder="1"/>
    <xf numFmtId="0" fontId="19" fillId="0" borderId="1" xfId="0" applyFont="1" applyBorder="1" applyAlignment="1">
      <alignment horizontal="left" wrapText="1"/>
    </xf>
    <xf numFmtId="0" fontId="19" fillId="0" borderId="1" xfId="0" applyFont="1" applyBorder="1" applyAlignment="1">
      <alignment horizontal="left"/>
    </xf>
    <xf numFmtId="49" fontId="19" fillId="0" borderId="1" xfId="0" applyNumberFormat="1" applyFont="1" applyBorder="1" applyAlignment="1">
      <alignment horizontal="left"/>
    </xf>
    <xf numFmtId="49" fontId="19" fillId="0" borderId="1" xfId="0" applyNumberFormat="1" applyFont="1" applyFill="1" applyBorder="1" applyAlignment="1">
      <alignment horizontal="left"/>
    </xf>
    <xf numFmtId="0" fontId="20" fillId="0" borderId="1" xfId="0" applyFont="1" applyBorder="1" applyAlignment="1">
      <alignment horizontal="left"/>
    </xf>
    <xf numFmtId="165" fontId="19" fillId="0" borderId="1" xfId="3" applyNumberFormat="1" applyFont="1" applyBorder="1"/>
    <xf numFmtId="3" fontId="19" fillId="0" borderId="1" xfId="3" applyNumberFormat="1" applyFont="1" applyBorder="1"/>
    <xf numFmtId="1" fontId="19" fillId="0" borderId="1" xfId="0" applyNumberFormat="1" applyFont="1" applyBorder="1"/>
    <xf numFmtId="43" fontId="28" fillId="2" borderId="1" xfId="3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/>
    <xf numFmtId="43" fontId="29" fillId="0" borderId="1" xfId="3" applyFont="1" applyBorder="1"/>
    <xf numFmtId="43" fontId="30" fillId="0" borderId="1" xfId="3" applyFont="1" applyBorder="1"/>
    <xf numFmtId="0" fontId="0" fillId="0" borderId="0" xfId="0" applyBorder="1"/>
    <xf numFmtId="0" fontId="29" fillId="0" borderId="0" xfId="0" applyFont="1" applyBorder="1"/>
    <xf numFmtId="0" fontId="19" fillId="0" borderId="0" xfId="0" applyFont="1" applyBorder="1"/>
    <xf numFmtId="0" fontId="19" fillId="0" borderId="0" xfId="0" applyFont="1" applyBorder="1" applyAlignment="1">
      <alignment horizontal="left"/>
    </xf>
    <xf numFmtId="0" fontId="20" fillId="0" borderId="0" xfId="0" applyFont="1" applyBorder="1"/>
    <xf numFmtId="43" fontId="29" fillId="0" borderId="0" xfId="3" applyFont="1" applyBorder="1"/>
    <xf numFmtId="0" fontId="22" fillId="0" borderId="0" xfId="0" applyFont="1" applyBorder="1"/>
    <xf numFmtId="0" fontId="30" fillId="0" borderId="0" xfId="0" applyFont="1" applyBorder="1"/>
    <xf numFmtId="0" fontId="26" fillId="0" borderId="0" xfId="0" applyFont="1" applyBorder="1"/>
    <xf numFmtId="43" fontId="19" fillId="0" borderId="0" xfId="3" applyFont="1" applyBorder="1"/>
    <xf numFmtId="44" fontId="19" fillId="0" borderId="0" xfId="3" applyNumberFormat="1" applyFont="1" applyBorder="1"/>
    <xf numFmtId="43" fontId="22" fillId="0" borderId="0" xfId="3" applyFont="1" applyBorder="1"/>
    <xf numFmtId="0" fontId="10" fillId="0" borderId="1" xfId="0" applyFont="1" applyFill="1" applyBorder="1" applyAlignment="1"/>
    <xf numFmtId="43" fontId="10" fillId="0" borderId="1" xfId="3" applyFont="1" applyFill="1" applyBorder="1" applyAlignment="1">
      <alignment horizontal="center" wrapText="1"/>
    </xf>
    <xf numFmtId="43" fontId="14" fillId="0" borderId="1" xfId="3" applyFont="1" applyFill="1" applyBorder="1" applyAlignment="1">
      <alignment horizontal="center" wrapText="1"/>
    </xf>
    <xf numFmtId="0" fontId="28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</cellXfs>
  <cellStyles count="4">
    <cellStyle name="Migliaia" xfId="3" builtinId="3"/>
    <cellStyle name="Normale" xfId="0" builtinId="0"/>
    <cellStyle name="Normale 2" xfId="1"/>
    <cellStyle name="Normale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MI04513\AppData\Local\Microsoft\Windows\Temporary%20Internet%20Files\Content.Outlook\Q2CXF5H7\ans_paritarie_costruisc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"/>
      <sheetName val="MONAVSVE14"/>
      <sheetName val="prim"/>
      <sheetName val="ee_par"/>
      <sheetName val="piv_ee"/>
      <sheetName val="ee_appoggio"/>
      <sheetName val="tab_primaria"/>
      <sheetName val="mm"/>
      <sheetName val="mm_piv"/>
      <sheetName val="mm_app"/>
      <sheetName val="tab_primogrado"/>
      <sheetName val="ss"/>
      <sheetName val="ss_piv"/>
      <sheetName val="ss_appoggio"/>
      <sheetName val="tab_sup"/>
    </sheetNames>
    <sheetDataSet>
      <sheetData sheetId="0">
        <row r="1">
          <cell r="A1" t="str">
            <v>BELLUNO</v>
          </cell>
          <cell r="B1" t="str">
            <v>Belluno</v>
          </cell>
        </row>
        <row r="2">
          <cell r="A2" t="str">
            <v>PADOVA</v>
          </cell>
          <cell r="B2" t="str">
            <v>Padova</v>
          </cell>
        </row>
        <row r="3">
          <cell r="A3" t="str">
            <v>ROVIGO</v>
          </cell>
          <cell r="B3" t="str">
            <v>Rovigo</v>
          </cell>
        </row>
        <row r="4">
          <cell r="A4" t="str">
            <v>TREVISO</v>
          </cell>
          <cell r="B4" t="str">
            <v>Treviso</v>
          </cell>
        </row>
        <row r="5">
          <cell r="A5" t="str">
            <v>VENEZIA</v>
          </cell>
          <cell r="B5" t="str">
            <v>Venezia</v>
          </cell>
        </row>
        <row r="6">
          <cell r="A6" t="str">
            <v>VERONA</v>
          </cell>
          <cell r="B6" t="str">
            <v>Verona</v>
          </cell>
        </row>
        <row r="7">
          <cell r="A7" t="str">
            <v>VICENZA</v>
          </cell>
          <cell r="B7" t="str">
            <v>Vicenza</v>
          </cell>
        </row>
      </sheetData>
      <sheetData sheetId="1"/>
      <sheetData sheetId="2"/>
      <sheetData sheetId="3"/>
      <sheetData sheetId="4"/>
      <sheetData sheetId="5">
        <row r="3">
          <cell r="A3" t="str">
            <v>Etichette di riga</v>
          </cell>
          <cell r="B3" t="str">
            <v>alu_m</v>
          </cell>
          <cell r="C3">
            <v>1</v>
          </cell>
          <cell r="D3">
            <v>2</v>
          </cell>
          <cell r="E3">
            <v>3</v>
          </cell>
          <cell r="F3">
            <v>4</v>
          </cell>
          <cell r="G3">
            <v>5</v>
          </cell>
          <cell r="I3">
            <v>1</v>
          </cell>
          <cell r="J3">
            <v>2</v>
          </cell>
          <cell r="K3">
            <v>3</v>
          </cell>
          <cell r="L3">
            <v>4</v>
          </cell>
          <cell r="M3">
            <v>5</v>
          </cell>
        </row>
        <row r="4">
          <cell r="A4" t="str">
            <v>codice</v>
          </cell>
          <cell r="B4" t="str">
            <v>alu_m</v>
          </cell>
          <cell r="C4" t="str">
            <v>al1</v>
          </cell>
          <cell r="D4" t="str">
            <v>al2</v>
          </cell>
          <cell r="E4" t="str">
            <v>al3</v>
          </cell>
          <cell r="F4" t="str">
            <v>al4</v>
          </cell>
          <cell r="G4" t="str">
            <v>al5</v>
          </cell>
          <cell r="H4" t="str">
            <v>al_tot</v>
          </cell>
          <cell r="I4" t="str">
            <v>cl1</v>
          </cell>
          <cell r="J4" t="str">
            <v>cl2</v>
          </cell>
          <cell r="K4" t="str">
            <v>cl3</v>
          </cell>
          <cell r="L4" t="str">
            <v>cl4</v>
          </cell>
          <cell r="M4" t="str">
            <v>cl5</v>
          </cell>
          <cell r="N4" t="str">
            <v>cl_tto</v>
          </cell>
        </row>
        <row r="5">
          <cell r="A5" t="str">
            <v>BL1E00100G</v>
          </cell>
          <cell r="B5">
            <v>28.6</v>
          </cell>
          <cell r="C5">
            <v>30</v>
          </cell>
          <cell r="D5">
            <v>28</v>
          </cell>
          <cell r="E5">
            <v>30</v>
          </cell>
          <cell r="F5">
            <v>26</v>
          </cell>
          <cell r="G5">
            <v>29</v>
          </cell>
          <cell r="H5">
            <v>143</v>
          </cell>
          <cell r="I5">
            <v>1</v>
          </cell>
          <cell r="J5">
            <v>1</v>
          </cell>
          <cell r="K5">
            <v>1</v>
          </cell>
          <cell r="L5">
            <v>1</v>
          </cell>
          <cell r="M5">
            <v>1</v>
          </cell>
          <cell r="N5">
            <v>5</v>
          </cell>
        </row>
        <row r="6">
          <cell r="A6" t="str">
            <v>BL1E00200B</v>
          </cell>
          <cell r="B6">
            <v>18.5</v>
          </cell>
          <cell r="C6">
            <v>37</v>
          </cell>
          <cell r="D6">
            <v>34</v>
          </cell>
          <cell r="E6">
            <v>40</v>
          </cell>
          <cell r="F6">
            <v>32</v>
          </cell>
          <cell r="G6">
            <v>42</v>
          </cell>
          <cell r="H6">
            <v>185</v>
          </cell>
          <cell r="I6">
            <v>2</v>
          </cell>
          <cell r="J6">
            <v>2</v>
          </cell>
          <cell r="K6">
            <v>2</v>
          </cell>
          <cell r="L6">
            <v>2</v>
          </cell>
          <cell r="M6">
            <v>2</v>
          </cell>
          <cell r="N6">
            <v>10</v>
          </cell>
        </row>
        <row r="7">
          <cell r="A7" t="str">
            <v>PD1E00100T</v>
          </cell>
          <cell r="B7">
            <v>22.8</v>
          </cell>
          <cell r="C7">
            <v>20</v>
          </cell>
          <cell r="D7">
            <v>24</v>
          </cell>
          <cell r="E7">
            <v>24</v>
          </cell>
          <cell r="F7">
            <v>20</v>
          </cell>
          <cell r="G7">
            <v>26</v>
          </cell>
          <cell r="H7">
            <v>114</v>
          </cell>
          <cell r="I7">
            <v>1</v>
          </cell>
          <cell r="J7">
            <v>1</v>
          </cell>
          <cell r="K7">
            <v>1</v>
          </cell>
          <cell r="L7">
            <v>1</v>
          </cell>
          <cell r="M7">
            <v>1</v>
          </cell>
          <cell r="N7">
            <v>5</v>
          </cell>
        </row>
        <row r="8">
          <cell r="A8" t="str">
            <v>PD1E00200N</v>
          </cell>
          <cell r="B8">
            <v>22</v>
          </cell>
          <cell r="C8">
            <v>14</v>
          </cell>
          <cell r="D8">
            <v>25</v>
          </cell>
          <cell r="E8">
            <v>26</v>
          </cell>
          <cell r="F8">
            <v>27</v>
          </cell>
          <cell r="G8">
            <v>18</v>
          </cell>
          <cell r="H8">
            <v>110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5</v>
          </cell>
        </row>
        <row r="9">
          <cell r="A9" t="str">
            <v>PD1E00300D</v>
          </cell>
          <cell r="B9">
            <v>19.2</v>
          </cell>
          <cell r="C9">
            <v>16</v>
          </cell>
          <cell r="D9">
            <v>25</v>
          </cell>
          <cell r="E9">
            <v>23</v>
          </cell>
          <cell r="F9">
            <v>11</v>
          </cell>
          <cell r="G9">
            <v>21</v>
          </cell>
          <cell r="H9">
            <v>96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5</v>
          </cell>
        </row>
        <row r="10">
          <cell r="A10" t="str">
            <v>PD1E004009</v>
          </cell>
          <cell r="B10">
            <v>23</v>
          </cell>
          <cell r="C10">
            <v>26</v>
          </cell>
          <cell r="D10">
            <v>23</v>
          </cell>
          <cell r="E10">
            <v>18</v>
          </cell>
          <cell r="F10">
            <v>24</v>
          </cell>
          <cell r="G10">
            <v>24</v>
          </cell>
          <cell r="H10">
            <v>115</v>
          </cell>
          <cell r="I10">
            <v>1</v>
          </cell>
          <cell r="J10">
            <v>1</v>
          </cell>
          <cell r="K10">
            <v>1</v>
          </cell>
          <cell r="L10">
            <v>1</v>
          </cell>
          <cell r="M10">
            <v>1</v>
          </cell>
          <cell r="N10">
            <v>5</v>
          </cell>
        </row>
        <row r="11">
          <cell r="A11" t="str">
            <v>PD1E005005</v>
          </cell>
          <cell r="C11">
            <v>15</v>
          </cell>
          <cell r="D11">
            <v>20</v>
          </cell>
          <cell r="E11">
            <v>9</v>
          </cell>
          <cell r="F11">
            <v>10</v>
          </cell>
          <cell r="G11">
            <v>14</v>
          </cell>
          <cell r="H11">
            <v>68</v>
          </cell>
          <cell r="I11">
            <v>1</v>
          </cell>
          <cell r="J11">
            <v>1</v>
          </cell>
          <cell r="K11">
            <v>1</v>
          </cell>
          <cell r="L11">
            <v>1</v>
          </cell>
          <cell r="M11">
            <v>1</v>
          </cell>
          <cell r="N11">
            <v>5</v>
          </cell>
        </row>
        <row r="12">
          <cell r="A12" t="str">
            <v>PD1E006001</v>
          </cell>
          <cell r="B12">
            <v>25.8</v>
          </cell>
          <cell r="C12">
            <v>25</v>
          </cell>
          <cell r="D12">
            <v>27</v>
          </cell>
          <cell r="E12">
            <v>24</v>
          </cell>
          <cell r="F12">
            <v>27</v>
          </cell>
          <cell r="G12">
            <v>26</v>
          </cell>
          <cell r="H12">
            <v>129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5</v>
          </cell>
        </row>
        <row r="13">
          <cell r="A13" t="str">
            <v>PD1E00800L</v>
          </cell>
          <cell r="B13">
            <v>15.4</v>
          </cell>
          <cell r="C13">
            <v>17</v>
          </cell>
          <cell r="D13">
            <v>10</v>
          </cell>
          <cell r="E13">
            <v>16</v>
          </cell>
          <cell r="F13">
            <v>20</v>
          </cell>
          <cell r="G13">
            <v>14</v>
          </cell>
          <cell r="H13">
            <v>77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  <cell r="N13">
            <v>5</v>
          </cell>
        </row>
        <row r="14">
          <cell r="A14" t="str">
            <v>PD1E00900C</v>
          </cell>
          <cell r="B14">
            <v>19.399999999999999</v>
          </cell>
          <cell r="C14">
            <v>23</v>
          </cell>
          <cell r="D14">
            <v>18</v>
          </cell>
          <cell r="E14">
            <v>23</v>
          </cell>
          <cell r="F14">
            <v>14</v>
          </cell>
          <cell r="G14">
            <v>19</v>
          </cell>
          <cell r="H14">
            <v>97</v>
          </cell>
          <cell r="I14">
            <v>1</v>
          </cell>
          <cell r="J14">
            <v>1</v>
          </cell>
          <cell r="K14">
            <v>1</v>
          </cell>
          <cell r="L14">
            <v>1</v>
          </cell>
          <cell r="M14">
            <v>1</v>
          </cell>
          <cell r="N14">
            <v>5</v>
          </cell>
        </row>
        <row r="15">
          <cell r="A15" t="str">
            <v>PD1E01000L</v>
          </cell>
          <cell r="B15">
            <v>20.9</v>
          </cell>
          <cell r="C15">
            <v>35</v>
          </cell>
          <cell r="D15">
            <v>42</v>
          </cell>
          <cell r="E15">
            <v>41</v>
          </cell>
          <cell r="F15">
            <v>48</v>
          </cell>
          <cell r="G15">
            <v>43</v>
          </cell>
          <cell r="H15">
            <v>209</v>
          </cell>
          <cell r="I15">
            <v>2</v>
          </cell>
          <cell r="J15">
            <v>2</v>
          </cell>
          <cell r="K15">
            <v>2</v>
          </cell>
          <cell r="L15">
            <v>2</v>
          </cell>
          <cell r="M15">
            <v>2</v>
          </cell>
          <cell r="N15">
            <v>10</v>
          </cell>
        </row>
        <row r="16">
          <cell r="A16" t="str">
            <v>PD1E01100C</v>
          </cell>
          <cell r="B16">
            <v>18.600000000000001</v>
          </cell>
          <cell r="C16">
            <v>20</v>
          </cell>
          <cell r="D16">
            <v>20</v>
          </cell>
          <cell r="E16">
            <v>14</v>
          </cell>
          <cell r="F16">
            <v>17</v>
          </cell>
          <cell r="G16">
            <v>22</v>
          </cell>
          <cell r="H16">
            <v>93</v>
          </cell>
          <cell r="I16">
            <v>1</v>
          </cell>
          <cell r="J16">
            <v>1</v>
          </cell>
          <cell r="K16">
            <v>1</v>
          </cell>
          <cell r="L16">
            <v>1</v>
          </cell>
          <cell r="M16">
            <v>1</v>
          </cell>
          <cell r="N16">
            <v>5</v>
          </cell>
        </row>
        <row r="17">
          <cell r="A17" t="str">
            <v>PD1E012008</v>
          </cell>
          <cell r="B17">
            <v>21.2</v>
          </cell>
          <cell r="C17">
            <v>19</v>
          </cell>
          <cell r="D17">
            <v>19</v>
          </cell>
          <cell r="E17">
            <v>17</v>
          </cell>
          <cell r="F17">
            <v>26</v>
          </cell>
          <cell r="G17">
            <v>25</v>
          </cell>
          <cell r="H17">
            <v>106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5</v>
          </cell>
        </row>
        <row r="18">
          <cell r="A18" t="str">
            <v>PD1E013004</v>
          </cell>
          <cell r="B18">
            <v>25.9</v>
          </cell>
          <cell r="C18">
            <v>51</v>
          </cell>
          <cell r="D18">
            <v>49</v>
          </cell>
          <cell r="E18">
            <v>55</v>
          </cell>
          <cell r="F18">
            <v>54</v>
          </cell>
          <cell r="G18">
            <v>50</v>
          </cell>
          <cell r="H18">
            <v>259</v>
          </cell>
          <cell r="I18">
            <v>2</v>
          </cell>
          <cell r="J18">
            <v>2</v>
          </cell>
          <cell r="K18">
            <v>2</v>
          </cell>
          <cell r="L18">
            <v>2</v>
          </cell>
          <cell r="M18">
            <v>2</v>
          </cell>
          <cell r="N18">
            <v>10</v>
          </cell>
        </row>
        <row r="19">
          <cell r="A19" t="str">
            <v>PD1E01400X</v>
          </cell>
          <cell r="B19">
            <v>27.2</v>
          </cell>
          <cell r="C19">
            <v>28</v>
          </cell>
          <cell r="D19">
            <v>28</v>
          </cell>
          <cell r="E19">
            <v>28</v>
          </cell>
          <cell r="F19">
            <v>25</v>
          </cell>
          <cell r="G19">
            <v>27</v>
          </cell>
          <cell r="H19">
            <v>136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5</v>
          </cell>
        </row>
        <row r="20">
          <cell r="A20" t="str">
            <v>PD1E01500Q</v>
          </cell>
          <cell r="B20">
            <v>21.6</v>
          </cell>
          <cell r="C20">
            <v>19</v>
          </cell>
          <cell r="D20">
            <v>18</v>
          </cell>
          <cell r="E20">
            <v>25</v>
          </cell>
          <cell r="F20">
            <v>23</v>
          </cell>
          <cell r="G20">
            <v>23</v>
          </cell>
          <cell r="H20">
            <v>108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5</v>
          </cell>
        </row>
        <row r="21">
          <cell r="A21" t="str">
            <v>PD1E01700B</v>
          </cell>
          <cell r="B21">
            <v>28</v>
          </cell>
          <cell r="C21">
            <v>26</v>
          </cell>
          <cell r="D21">
            <v>28</v>
          </cell>
          <cell r="E21">
            <v>29</v>
          </cell>
          <cell r="F21">
            <v>28</v>
          </cell>
          <cell r="G21">
            <v>29</v>
          </cell>
          <cell r="H21">
            <v>140</v>
          </cell>
          <cell r="I21">
            <v>1</v>
          </cell>
          <cell r="J21">
            <v>1</v>
          </cell>
          <cell r="K21">
            <v>1</v>
          </cell>
          <cell r="L21">
            <v>1</v>
          </cell>
          <cell r="M21">
            <v>1</v>
          </cell>
          <cell r="N21">
            <v>5</v>
          </cell>
        </row>
        <row r="22">
          <cell r="A22" t="str">
            <v>PD1E018007</v>
          </cell>
          <cell r="B22">
            <v>27.1</v>
          </cell>
          <cell r="C22">
            <v>56</v>
          </cell>
          <cell r="D22">
            <v>55</v>
          </cell>
          <cell r="E22">
            <v>53</v>
          </cell>
          <cell r="F22">
            <v>51</v>
          </cell>
          <cell r="G22">
            <v>56</v>
          </cell>
          <cell r="H22">
            <v>271</v>
          </cell>
          <cell r="I22">
            <v>2</v>
          </cell>
          <cell r="J22">
            <v>2</v>
          </cell>
          <cell r="K22">
            <v>2</v>
          </cell>
          <cell r="L22">
            <v>2</v>
          </cell>
          <cell r="M22">
            <v>2</v>
          </cell>
          <cell r="N22">
            <v>10</v>
          </cell>
        </row>
        <row r="23">
          <cell r="A23" t="str">
            <v>PD1E019003</v>
          </cell>
          <cell r="B23">
            <v>24.3</v>
          </cell>
          <cell r="C23">
            <v>53</v>
          </cell>
          <cell r="D23">
            <v>48</v>
          </cell>
          <cell r="E23">
            <v>53</v>
          </cell>
          <cell r="F23">
            <v>44</v>
          </cell>
          <cell r="G23">
            <v>45</v>
          </cell>
          <cell r="H23">
            <v>243</v>
          </cell>
          <cell r="I23">
            <v>2</v>
          </cell>
          <cell r="J23">
            <v>2</v>
          </cell>
          <cell r="K23">
            <v>2</v>
          </cell>
          <cell r="L23">
            <v>2</v>
          </cell>
          <cell r="M23">
            <v>2</v>
          </cell>
          <cell r="N23">
            <v>10</v>
          </cell>
        </row>
        <row r="24">
          <cell r="A24" t="str">
            <v>PD1E020007</v>
          </cell>
          <cell r="B24">
            <v>21</v>
          </cell>
          <cell r="C24">
            <v>23</v>
          </cell>
          <cell r="D24">
            <v>24</v>
          </cell>
          <cell r="E24">
            <v>23</v>
          </cell>
          <cell r="F24">
            <v>12</v>
          </cell>
          <cell r="G24">
            <v>23</v>
          </cell>
          <cell r="H24">
            <v>105</v>
          </cell>
          <cell r="I24">
            <v>1</v>
          </cell>
          <cell r="J24">
            <v>1</v>
          </cell>
          <cell r="K24">
            <v>1</v>
          </cell>
          <cell r="L24">
            <v>1</v>
          </cell>
          <cell r="M24">
            <v>1</v>
          </cell>
          <cell r="N24">
            <v>5</v>
          </cell>
        </row>
        <row r="25">
          <cell r="A25" t="str">
            <v>PD1E021003</v>
          </cell>
          <cell r="B25">
            <v>18.600000000000001</v>
          </cell>
          <cell r="C25">
            <v>21</v>
          </cell>
          <cell r="D25">
            <v>22</v>
          </cell>
          <cell r="E25">
            <v>17</v>
          </cell>
          <cell r="F25">
            <v>16</v>
          </cell>
          <cell r="G25">
            <v>17</v>
          </cell>
          <cell r="H25">
            <v>93</v>
          </cell>
          <cell r="I25">
            <v>1</v>
          </cell>
          <cell r="J25">
            <v>1</v>
          </cell>
          <cell r="K25">
            <v>1</v>
          </cell>
          <cell r="L25">
            <v>1</v>
          </cell>
          <cell r="M25">
            <v>1</v>
          </cell>
          <cell r="N25">
            <v>5</v>
          </cell>
        </row>
        <row r="26">
          <cell r="A26" t="str">
            <v>RO1E00100P</v>
          </cell>
          <cell r="B26">
            <v>17</v>
          </cell>
          <cell r="C26">
            <v>22</v>
          </cell>
          <cell r="D26">
            <v>18</v>
          </cell>
          <cell r="E26">
            <v>16</v>
          </cell>
          <cell r="F26">
            <v>13</v>
          </cell>
          <cell r="G26">
            <v>16</v>
          </cell>
          <cell r="H26">
            <v>85</v>
          </cell>
          <cell r="I26">
            <v>1</v>
          </cell>
          <cell r="J26">
            <v>1</v>
          </cell>
          <cell r="K26">
            <v>1</v>
          </cell>
          <cell r="L26">
            <v>1</v>
          </cell>
          <cell r="M26">
            <v>1</v>
          </cell>
          <cell r="N26">
            <v>5</v>
          </cell>
        </row>
        <row r="27">
          <cell r="A27" t="str">
            <v>RO1E00300A</v>
          </cell>
          <cell r="B27">
            <v>13.2</v>
          </cell>
          <cell r="C27">
            <v>20</v>
          </cell>
          <cell r="D27">
            <v>12</v>
          </cell>
          <cell r="E27">
            <v>10</v>
          </cell>
          <cell r="F27">
            <v>10</v>
          </cell>
          <cell r="G27">
            <v>14</v>
          </cell>
          <cell r="H27">
            <v>66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  <cell r="N27">
            <v>5</v>
          </cell>
        </row>
        <row r="28">
          <cell r="A28" t="str">
            <v>RO1E0L5003</v>
          </cell>
          <cell r="B28">
            <v>18.8</v>
          </cell>
          <cell r="C28">
            <v>18</v>
          </cell>
          <cell r="D28">
            <v>26</v>
          </cell>
          <cell r="E28">
            <v>15</v>
          </cell>
          <cell r="F28">
            <v>20</v>
          </cell>
          <cell r="G28">
            <v>15</v>
          </cell>
          <cell r="H28">
            <v>94</v>
          </cell>
          <cell r="I28">
            <v>1</v>
          </cell>
          <cell r="J28">
            <v>1</v>
          </cell>
          <cell r="K28">
            <v>1</v>
          </cell>
          <cell r="L28">
            <v>1</v>
          </cell>
          <cell r="M28">
            <v>1</v>
          </cell>
          <cell r="N28">
            <v>5</v>
          </cell>
        </row>
        <row r="29">
          <cell r="A29" t="str">
            <v>TV1E00100X</v>
          </cell>
          <cell r="B29">
            <v>20.2</v>
          </cell>
          <cell r="C29">
            <v>13</v>
          </cell>
          <cell r="D29">
            <v>22</v>
          </cell>
          <cell r="E29">
            <v>24</v>
          </cell>
          <cell r="F29">
            <v>22</v>
          </cell>
          <cell r="G29">
            <v>20</v>
          </cell>
          <cell r="H29">
            <v>101</v>
          </cell>
          <cell r="I29">
            <v>1</v>
          </cell>
          <cell r="J29">
            <v>1</v>
          </cell>
          <cell r="K29">
            <v>1</v>
          </cell>
          <cell r="L29">
            <v>1</v>
          </cell>
          <cell r="M29">
            <v>1</v>
          </cell>
          <cell r="N29">
            <v>5</v>
          </cell>
        </row>
        <row r="30">
          <cell r="A30" t="str">
            <v>TV1E00200Q</v>
          </cell>
          <cell r="B30">
            <v>17</v>
          </cell>
          <cell r="C30">
            <v>23</v>
          </cell>
          <cell r="D30">
            <v>38</v>
          </cell>
          <cell r="E30">
            <v>21</v>
          </cell>
          <cell r="F30">
            <v>32</v>
          </cell>
          <cell r="G30">
            <v>39</v>
          </cell>
          <cell r="H30">
            <v>153</v>
          </cell>
          <cell r="I30">
            <v>2</v>
          </cell>
          <cell r="J30">
            <v>2</v>
          </cell>
          <cell r="K30">
            <v>1</v>
          </cell>
          <cell r="L30">
            <v>2</v>
          </cell>
          <cell r="M30">
            <v>2</v>
          </cell>
          <cell r="N30">
            <v>9</v>
          </cell>
        </row>
        <row r="31">
          <cell r="A31" t="str">
            <v>TV1E00300G</v>
          </cell>
          <cell r="B31">
            <v>23</v>
          </cell>
          <cell r="C31">
            <v>19</v>
          </cell>
          <cell r="D31">
            <v>24</v>
          </cell>
          <cell r="E31">
            <v>21</v>
          </cell>
          <cell r="F31">
            <v>27</v>
          </cell>
          <cell r="G31">
            <v>24</v>
          </cell>
          <cell r="H31">
            <v>115</v>
          </cell>
          <cell r="I31">
            <v>1</v>
          </cell>
          <cell r="J31">
            <v>1</v>
          </cell>
          <cell r="K31">
            <v>1</v>
          </cell>
          <cell r="L31">
            <v>1</v>
          </cell>
          <cell r="M31">
            <v>1</v>
          </cell>
          <cell r="N31">
            <v>5</v>
          </cell>
        </row>
        <row r="32">
          <cell r="A32" t="str">
            <v>TV1E00400B</v>
          </cell>
          <cell r="B32">
            <v>25.545454545454547</v>
          </cell>
          <cell r="C32">
            <v>50</v>
          </cell>
          <cell r="D32">
            <v>77</v>
          </cell>
          <cell r="E32">
            <v>53</v>
          </cell>
          <cell r="F32">
            <v>53</v>
          </cell>
          <cell r="G32">
            <v>48</v>
          </cell>
          <cell r="H32">
            <v>281</v>
          </cell>
          <cell r="I32">
            <v>2</v>
          </cell>
          <cell r="J32">
            <v>3</v>
          </cell>
          <cell r="K32">
            <v>2</v>
          </cell>
          <cell r="L32">
            <v>2</v>
          </cell>
          <cell r="M32">
            <v>2</v>
          </cell>
          <cell r="N32">
            <v>11</v>
          </cell>
        </row>
        <row r="33">
          <cell r="A33" t="str">
            <v>TV1E005007</v>
          </cell>
          <cell r="B33">
            <v>22.6</v>
          </cell>
          <cell r="C33">
            <v>18</v>
          </cell>
          <cell r="D33">
            <v>24</v>
          </cell>
          <cell r="E33">
            <v>24</v>
          </cell>
          <cell r="F33">
            <v>26</v>
          </cell>
          <cell r="G33">
            <v>21</v>
          </cell>
          <cell r="H33">
            <v>113</v>
          </cell>
          <cell r="I33">
            <v>1</v>
          </cell>
          <cell r="J33">
            <v>1</v>
          </cell>
          <cell r="K33">
            <v>1</v>
          </cell>
          <cell r="L33">
            <v>1</v>
          </cell>
          <cell r="M33">
            <v>1</v>
          </cell>
          <cell r="N33">
            <v>5</v>
          </cell>
        </row>
        <row r="34">
          <cell r="A34" t="str">
            <v>TV1E006003</v>
          </cell>
          <cell r="B34">
            <v>17</v>
          </cell>
          <cell r="C34">
            <v>9</v>
          </cell>
          <cell r="D34">
            <v>13</v>
          </cell>
          <cell r="E34">
            <v>19</v>
          </cell>
          <cell r="F34">
            <v>21</v>
          </cell>
          <cell r="G34">
            <v>23</v>
          </cell>
          <cell r="H34">
            <v>85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  <cell r="N34">
            <v>5</v>
          </cell>
        </row>
        <row r="35">
          <cell r="A35" t="str">
            <v>TV1E00700V</v>
          </cell>
          <cell r="B35">
            <v>18.2</v>
          </cell>
          <cell r="C35">
            <v>18</v>
          </cell>
          <cell r="D35">
            <v>17</v>
          </cell>
          <cell r="E35">
            <v>21</v>
          </cell>
          <cell r="F35">
            <v>18</v>
          </cell>
          <cell r="G35">
            <v>17</v>
          </cell>
          <cell r="H35">
            <v>91</v>
          </cell>
          <cell r="I35">
            <v>1</v>
          </cell>
          <cell r="J35">
            <v>1</v>
          </cell>
          <cell r="K35">
            <v>1</v>
          </cell>
          <cell r="L35">
            <v>1</v>
          </cell>
          <cell r="M35">
            <v>1</v>
          </cell>
          <cell r="N35">
            <v>5</v>
          </cell>
        </row>
        <row r="36">
          <cell r="A36" t="str">
            <v>TV1E00800P</v>
          </cell>
          <cell r="B36">
            <v>21.09090909090909</v>
          </cell>
          <cell r="C36">
            <v>37</v>
          </cell>
          <cell r="D36">
            <v>49</v>
          </cell>
          <cell r="E36">
            <v>45</v>
          </cell>
          <cell r="F36">
            <v>47</v>
          </cell>
          <cell r="G36">
            <v>54</v>
          </cell>
          <cell r="H36">
            <v>232</v>
          </cell>
          <cell r="I36">
            <v>2</v>
          </cell>
          <cell r="J36">
            <v>2</v>
          </cell>
          <cell r="K36">
            <v>2</v>
          </cell>
          <cell r="L36">
            <v>2</v>
          </cell>
          <cell r="M36">
            <v>3</v>
          </cell>
          <cell r="N36">
            <v>11</v>
          </cell>
        </row>
        <row r="37">
          <cell r="A37" t="str">
            <v>TV1E00900E</v>
          </cell>
          <cell r="B37">
            <v>23.3</v>
          </cell>
          <cell r="C37">
            <v>47</v>
          </cell>
          <cell r="D37">
            <v>45</v>
          </cell>
          <cell r="E37">
            <v>44</v>
          </cell>
          <cell r="F37">
            <v>52</v>
          </cell>
          <cell r="G37">
            <v>45</v>
          </cell>
          <cell r="H37">
            <v>233</v>
          </cell>
          <cell r="I37">
            <v>2</v>
          </cell>
          <cell r="J37">
            <v>2</v>
          </cell>
          <cell r="K37">
            <v>2</v>
          </cell>
          <cell r="L37">
            <v>2</v>
          </cell>
          <cell r="M37">
            <v>2</v>
          </cell>
          <cell r="N37">
            <v>10</v>
          </cell>
        </row>
        <row r="38">
          <cell r="A38" t="str">
            <v>TV1E01000P</v>
          </cell>
          <cell r="B38">
            <v>19.75</v>
          </cell>
          <cell r="C38">
            <v>54</v>
          </cell>
          <cell r="D38">
            <v>32</v>
          </cell>
          <cell r="E38">
            <v>43</v>
          </cell>
          <cell r="F38">
            <v>46</v>
          </cell>
          <cell r="G38">
            <v>62</v>
          </cell>
          <cell r="H38">
            <v>237</v>
          </cell>
          <cell r="I38">
            <v>3</v>
          </cell>
          <cell r="J38">
            <v>2</v>
          </cell>
          <cell r="K38">
            <v>2</v>
          </cell>
          <cell r="L38">
            <v>2</v>
          </cell>
          <cell r="M38">
            <v>3</v>
          </cell>
          <cell r="N38">
            <v>12</v>
          </cell>
        </row>
        <row r="39">
          <cell r="A39" t="str">
            <v>TV1E01100E</v>
          </cell>
          <cell r="B39">
            <v>23</v>
          </cell>
          <cell r="C39">
            <v>23</v>
          </cell>
          <cell r="D39">
            <v>23</v>
          </cell>
          <cell r="E39">
            <v>20</v>
          </cell>
          <cell r="F39">
            <v>22</v>
          </cell>
          <cell r="G39">
            <v>27</v>
          </cell>
          <cell r="H39">
            <v>115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  <cell r="N39">
            <v>5</v>
          </cell>
        </row>
        <row r="40">
          <cell r="A40" t="str">
            <v>TV1E01200A</v>
          </cell>
          <cell r="B40">
            <v>13.6</v>
          </cell>
          <cell r="C40">
            <v>11</v>
          </cell>
          <cell r="D40">
            <v>11</v>
          </cell>
          <cell r="E40">
            <v>20</v>
          </cell>
          <cell r="F40">
            <v>11</v>
          </cell>
          <cell r="G40">
            <v>15</v>
          </cell>
          <cell r="H40">
            <v>68</v>
          </cell>
          <cell r="I40">
            <v>1</v>
          </cell>
          <cell r="J40">
            <v>1</v>
          </cell>
          <cell r="K40">
            <v>1</v>
          </cell>
          <cell r="L40">
            <v>1</v>
          </cell>
          <cell r="M40">
            <v>1</v>
          </cell>
          <cell r="N40">
            <v>5</v>
          </cell>
        </row>
        <row r="41">
          <cell r="A41" t="str">
            <v>TV1E013006</v>
          </cell>
          <cell r="B41">
            <v>14.4</v>
          </cell>
          <cell r="C41">
            <v>13</v>
          </cell>
          <cell r="D41">
            <v>16</v>
          </cell>
          <cell r="E41">
            <v>8</v>
          </cell>
          <cell r="F41">
            <v>18</v>
          </cell>
          <cell r="G41">
            <v>17</v>
          </cell>
          <cell r="H41">
            <v>72</v>
          </cell>
          <cell r="I41">
            <v>1</v>
          </cell>
          <cell r="J41">
            <v>1</v>
          </cell>
          <cell r="K41">
            <v>1</v>
          </cell>
          <cell r="L41">
            <v>1</v>
          </cell>
          <cell r="M41">
            <v>1</v>
          </cell>
          <cell r="N41">
            <v>5</v>
          </cell>
        </row>
        <row r="42">
          <cell r="A42" t="str">
            <v>TV1E014002</v>
          </cell>
          <cell r="B42">
            <v>7.6</v>
          </cell>
          <cell r="C42">
            <v>4</v>
          </cell>
          <cell r="D42">
            <v>14</v>
          </cell>
          <cell r="E42">
            <v>10</v>
          </cell>
          <cell r="F42">
            <v>9</v>
          </cell>
          <cell r="G42">
            <v>1</v>
          </cell>
          <cell r="H42">
            <v>38</v>
          </cell>
          <cell r="I42">
            <v>1</v>
          </cell>
          <cell r="J42">
            <v>1</v>
          </cell>
          <cell r="K42">
            <v>1</v>
          </cell>
          <cell r="L42">
            <v>1</v>
          </cell>
          <cell r="M42">
            <v>1</v>
          </cell>
          <cell r="N42">
            <v>5</v>
          </cell>
        </row>
        <row r="43">
          <cell r="A43" t="str">
            <v>TV1E01500T</v>
          </cell>
          <cell r="B43">
            <v>25.714285714285715</v>
          </cell>
          <cell r="C43">
            <v>51</v>
          </cell>
          <cell r="D43">
            <v>47</v>
          </cell>
          <cell r="E43">
            <v>28</v>
          </cell>
          <cell r="F43">
            <v>26</v>
          </cell>
          <cell r="G43">
            <v>28</v>
          </cell>
          <cell r="H43">
            <v>180</v>
          </cell>
          <cell r="I43">
            <v>2</v>
          </cell>
          <cell r="J43">
            <v>2</v>
          </cell>
          <cell r="K43">
            <v>1</v>
          </cell>
          <cell r="L43">
            <v>1</v>
          </cell>
          <cell r="M43">
            <v>1</v>
          </cell>
          <cell r="N43">
            <v>7</v>
          </cell>
        </row>
        <row r="44">
          <cell r="A44" t="str">
            <v>TV1E01600N</v>
          </cell>
          <cell r="B44">
            <v>23.4</v>
          </cell>
          <cell r="C44">
            <v>41</v>
          </cell>
          <cell r="D44">
            <v>50</v>
          </cell>
          <cell r="E44">
            <v>42</v>
          </cell>
          <cell r="F44">
            <v>48</v>
          </cell>
          <cell r="G44">
            <v>53</v>
          </cell>
          <cell r="H44">
            <v>234</v>
          </cell>
          <cell r="I44">
            <v>2</v>
          </cell>
          <cell r="J44">
            <v>2</v>
          </cell>
          <cell r="K44">
            <v>2</v>
          </cell>
          <cell r="L44">
            <v>2</v>
          </cell>
          <cell r="M44">
            <v>2</v>
          </cell>
          <cell r="N44">
            <v>10</v>
          </cell>
        </row>
        <row r="45">
          <cell r="A45" t="str">
            <v>TV1E01700D</v>
          </cell>
          <cell r="B45">
            <v>21.727272727272727</v>
          </cell>
          <cell r="C45">
            <v>38</v>
          </cell>
          <cell r="D45">
            <v>48</v>
          </cell>
          <cell r="E45">
            <v>43</v>
          </cell>
          <cell r="F45">
            <v>48</v>
          </cell>
          <cell r="G45">
            <v>62</v>
          </cell>
          <cell r="H45">
            <v>239</v>
          </cell>
          <cell r="I45">
            <v>2</v>
          </cell>
          <cell r="J45">
            <v>2</v>
          </cell>
          <cell r="K45">
            <v>2</v>
          </cell>
          <cell r="L45">
            <v>2</v>
          </cell>
          <cell r="M45">
            <v>3</v>
          </cell>
          <cell r="N45">
            <v>11</v>
          </cell>
        </row>
        <row r="46">
          <cell r="A46" t="str">
            <v>TV1E018009</v>
          </cell>
          <cell r="B46">
            <v>21.4</v>
          </cell>
          <cell r="C46">
            <v>37</v>
          </cell>
          <cell r="D46">
            <v>45</v>
          </cell>
          <cell r="E46">
            <v>37</v>
          </cell>
          <cell r="F46">
            <v>48</v>
          </cell>
          <cell r="G46">
            <v>47</v>
          </cell>
          <cell r="H46">
            <v>214</v>
          </cell>
          <cell r="I46">
            <v>2</v>
          </cell>
          <cell r="J46">
            <v>2</v>
          </cell>
          <cell r="K46">
            <v>2</v>
          </cell>
          <cell r="L46">
            <v>2</v>
          </cell>
          <cell r="M46">
            <v>2</v>
          </cell>
          <cell r="N46">
            <v>10</v>
          </cell>
        </row>
        <row r="47">
          <cell r="A47" t="str">
            <v>TV1E019005</v>
          </cell>
          <cell r="B47">
            <v>19.333333333333332</v>
          </cell>
          <cell r="C47">
            <v>27</v>
          </cell>
          <cell r="D47">
            <v>25</v>
          </cell>
          <cell r="E47">
            <v>23</v>
          </cell>
          <cell r="F47">
            <v>22</v>
          </cell>
          <cell r="G47">
            <v>19</v>
          </cell>
          <cell r="H47">
            <v>116</v>
          </cell>
          <cell r="I47">
            <v>2</v>
          </cell>
          <cell r="J47">
            <v>1</v>
          </cell>
          <cell r="K47">
            <v>1</v>
          </cell>
          <cell r="L47">
            <v>1</v>
          </cell>
          <cell r="M47">
            <v>1</v>
          </cell>
          <cell r="N47">
            <v>6</v>
          </cell>
        </row>
        <row r="48">
          <cell r="A48" t="str">
            <v>TV1EAE500L</v>
          </cell>
          <cell r="B48">
            <v>24.2</v>
          </cell>
          <cell r="C48">
            <v>18</v>
          </cell>
          <cell r="D48">
            <v>26</v>
          </cell>
          <cell r="E48">
            <v>25</v>
          </cell>
          <cell r="F48">
            <v>27</v>
          </cell>
          <cell r="G48">
            <v>25</v>
          </cell>
          <cell r="H48">
            <v>121</v>
          </cell>
          <cell r="I48">
            <v>1</v>
          </cell>
          <cell r="J48">
            <v>1</v>
          </cell>
          <cell r="K48">
            <v>1</v>
          </cell>
          <cell r="L48">
            <v>1</v>
          </cell>
          <cell r="M48">
            <v>1</v>
          </cell>
          <cell r="N48">
            <v>5</v>
          </cell>
        </row>
        <row r="49">
          <cell r="A49" t="str">
            <v>TV1EDQ500C</v>
          </cell>
          <cell r="B49">
            <v>11.2</v>
          </cell>
          <cell r="C49">
            <v>11</v>
          </cell>
          <cell r="D49">
            <v>13</v>
          </cell>
          <cell r="E49">
            <v>10</v>
          </cell>
          <cell r="F49">
            <v>12</v>
          </cell>
          <cell r="G49">
            <v>10</v>
          </cell>
          <cell r="H49">
            <v>56</v>
          </cell>
          <cell r="I49">
            <v>1</v>
          </cell>
          <cell r="J49">
            <v>1</v>
          </cell>
          <cell r="K49">
            <v>1</v>
          </cell>
          <cell r="L49">
            <v>1</v>
          </cell>
          <cell r="M49">
            <v>1</v>
          </cell>
          <cell r="N49">
            <v>5</v>
          </cell>
        </row>
        <row r="50">
          <cell r="A50" t="str">
            <v>VE1E00100X</v>
          </cell>
          <cell r="B50">
            <v>22.6</v>
          </cell>
          <cell r="C50">
            <v>28</v>
          </cell>
          <cell r="D50">
            <v>26</v>
          </cell>
          <cell r="E50">
            <v>18</v>
          </cell>
          <cell r="F50">
            <v>26</v>
          </cell>
          <cell r="G50">
            <v>15</v>
          </cell>
          <cell r="H50">
            <v>113</v>
          </cell>
          <cell r="I50">
            <v>1</v>
          </cell>
          <cell r="J50">
            <v>1</v>
          </cell>
          <cell r="K50">
            <v>1</v>
          </cell>
          <cell r="L50">
            <v>1</v>
          </cell>
          <cell r="M50">
            <v>1</v>
          </cell>
          <cell r="N50">
            <v>5</v>
          </cell>
        </row>
        <row r="51">
          <cell r="A51" t="str">
            <v>VE1E00200Q</v>
          </cell>
          <cell r="B51">
            <v>22.8</v>
          </cell>
          <cell r="C51">
            <v>24</v>
          </cell>
          <cell r="D51">
            <v>23</v>
          </cell>
          <cell r="E51">
            <v>23</v>
          </cell>
          <cell r="F51">
            <v>22</v>
          </cell>
          <cell r="G51">
            <v>22</v>
          </cell>
          <cell r="H51">
            <v>114</v>
          </cell>
          <cell r="I51">
            <v>1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5</v>
          </cell>
        </row>
        <row r="52">
          <cell r="A52" t="str">
            <v>VE1E00300G</v>
          </cell>
          <cell r="B52">
            <v>20.142857142857142</v>
          </cell>
          <cell r="C52">
            <v>22</v>
          </cell>
          <cell r="D52">
            <v>27</v>
          </cell>
          <cell r="E52">
            <v>13</v>
          </cell>
          <cell r="F52">
            <v>43</v>
          </cell>
          <cell r="G52">
            <v>36</v>
          </cell>
          <cell r="H52">
            <v>141</v>
          </cell>
          <cell r="I52">
            <v>1</v>
          </cell>
          <cell r="J52">
            <v>1</v>
          </cell>
          <cell r="K52">
            <v>1</v>
          </cell>
          <cell r="L52">
            <v>2</v>
          </cell>
          <cell r="M52">
            <v>2</v>
          </cell>
          <cell r="N52">
            <v>7</v>
          </cell>
        </row>
        <row r="53">
          <cell r="A53" t="str">
            <v>VE1E00400B</v>
          </cell>
          <cell r="B53">
            <v>21.818181818181817</v>
          </cell>
          <cell r="C53">
            <v>33</v>
          </cell>
          <cell r="D53">
            <v>50</v>
          </cell>
          <cell r="E53">
            <v>59</v>
          </cell>
          <cell r="F53">
            <v>51</v>
          </cell>
          <cell r="G53">
            <v>47</v>
          </cell>
          <cell r="H53">
            <v>240</v>
          </cell>
          <cell r="I53">
            <v>2</v>
          </cell>
          <cell r="J53">
            <v>2</v>
          </cell>
          <cell r="K53">
            <v>3</v>
          </cell>
          <cell r="L53">
            <v>2</v>
          </cell>
          <cell r="M53">
            <v>2</v>
          </cell>
          <cell r="N53">
            <v>11</v>
          </cell>
        </row>
        <row r="54">
          <cell r="A54" t="str">
            <v>VE1E005007</v>
          </cell>
          <cell r="B54">
            <v>23</v>
          </cell>
          <cell r="C54">
            <v>26</v>
          </cell>
          <cell r="D54">
            <v>18</v>
          </cell>
          <cell r="E54">
            <v>21</v>
          </cell>
          <cell r="F54">
            <v>27</v>
          </cell>
          <cell r="G54">
            <v>23</v>
          </cell>
          <cell r="H54">
            <v>115</v>
          </cell>
          <cell r="I54">
            <v>1</v>
          </cell>
          <cell r="J54">
            <v>1</v>
          </cell>
          <cell r="K54">
            <v>1</v>
          </cell>
          <cell r="L54">
            <v>1</v>
          </cell>
          <cell r="M54">
            <v>1</v>
          </cell>
          <cell r="N54">
            <v>5</v>
          </cell>
        </row>
        <row r="55">
          <cell r="A55" t="str">
            <v>VE1E006003</v>
          </cell>
          <cell r="B55">
            <v>22.875</v>
          </cell>
          <cell r="C55">
            <v>37</v>
          </cell>
          <cell r="D55">
            <v>44</v>
          </cell>
          <cell r="E55">
            <v>26</v>
          </cell>
          <cell r="F55">
            <v>26</v>
          </cell>
          <cell r="G55">
            <v>50</v>
          </cell>
          <cell r="H55">
            <v>183</v>
          </cell>
          <cell r="I55">
            <v>2</v>
          </cell>
          <cell r="J55">
            <v>2</v>
          </cell>
          <cell r="K55">
            <v>1</v>
          </cell>
          <cell r="L55">
            <v>1</v>
          </cell>
          <cell r="M55">
            <v>2</v>
          </cell>
          <cell r="N55">
            <v>8</v>
          </cell>
        </row>
        <row r="56">
          <cell r="A56" t="str">
            <v>VE1E00700V</v>
          </cell>
          <cell r="B56">
            <v>23.4</v>
          </cell>
          <cell r="C56">
            <v>26</v>
          </cell>
          <cell r="D56">
            <v>20</v>
          </cell>
          <cell r="E56">
            <v>29</v>
          </cell>
          <cell r="F56">
            <v>19</v>
          </cell>
          <cell r="G56">
            <v>23</v>
          </cell>
          <cell r="H56">
            <v>117</v>
          </cell>
          <cell r="I56">
            <v>1</v>
          </cell>
          <cell r="J56">
            <v>1</v>
          </cell>
          <cell r="K56">
            <v>1</v>
          </cell>
          <cell r="L56">
            <v>1</v>
          </cell>
          <cell r="M56">
            <v>1</v>
          </cell>
          <cell r="N56">
            <v>5</v>
          </cell>
        </row>
        <row r="57">
          <cell r="A57" t="str">
            <v>VE1E00800P</v>
          </cell>
          <cell r="B57">
            <v>23</v>
          </cell>
          <cell r="C57">
            <v>30</v>
          </cell>
          <cell r="D57">
            <v>24</v>
          </cell>
          <cell r="E57">
            <v>21</v>
          </cell>
          <cell r="F57">
            <v>17</v>
          </cell>
          <cell r="G57">
            <v>23</v>
          </cell>
          <cell r="H57">
            <v>115</v>
          </cell>
          <cell r="I57">
            <v>1</v>
          </cell>
          <cell r="J57">
            <v>1</v>
          </cell>
          <cell r="K57">
            <v>1</v>
          </cell>
          <cell r="L57">
            <v>1</v>
          </cell>
          <cell r="M57">
            <v>1</v>
          </cell>
          <cell r="N57">
            <v>5</v>
          </cell>
        </row>
        <row r="58">
          <cell r="A58" t="str">
            <v>VE1E00900E</v>
          </cell>
          <cell r="B58">
            <v>22</v>
          </cell>
          <cell r="C58">
            <v>22</v>
          </cell>
          <cell r="D58">
            <v>22</v>
          </cell>
          <cell r="E58">
            <v>23</v>
          </cell>
          <cell r="F58">
            <v>20</v>
          </cell>
          <cell r="G58">
            <v>23</v>
          </cell>
          <cell r="H58">
            <v>110</v>
          </cell>
          <cell r="I58">
            <v>1</v>
          </cell>
          <cell r="J58">
            <v>1</v>
          </cell>
          <cell r="K58">
            <v>1</v>
          </cell>
          <cell r="L58">
            <v>1</v>
          </cell>
          <cell r="M58">
            <v>1</v>
          </cell>
          <cell r="N58">
            <v>5</v>
          </cell>
        </row>
        <row r="59">
          <cell r="A59" t="str">
            <v>VE1E01000P</v>
          </cell>
          <cell r="B59">
            <v>24.166666666666668</v>
          </cell>
          <cell r="C59">
            <v>26</v>
          </cell>
          <cell r="D59">
            <v>46</v>
          </cell>
          <cell r="E59">
            <v>25</v>
          </cell>
          <cell r="F59">
            <v>25</v>
          </cell>
          <cell r="G59">
            <v>23</v>
          </cell>
          <cell r="H59">
            <v>145</v>
          </cell>
          <cell r="I59">
            <v>1</v>
          </cell>
          <cell r="J59">
            <v>2</v>
          </cell>
          <cell r="K59">
            <v>1</v>
          </cell>
          <cell r="L59">
            <v>1</v>
          </cell>
          <cell r="M59">
            <v>1</v>
          </cell>
          <cell r="N59">
            <v>6</v>
          </cell>
        </row>
        <row r="60">
          <cell r="A60" t="str">
            <v>VE1E01100E</v>
          </cell>
          <cell r="B60">
            <v>14.6</v>
          </cell>
          <cell r="C60">
            <v>10</v>
          </cell>
          <cell r="D60">
            <v>18</v>
          </cell>
          <cell r="E60">
            <v>12</v>
          </cell>
          <cell r="F60">
            <v>23</v>
          </cell>
          <cell r="G60">
            <v>10</v>
          </cell>
          <cell r="H60">
            <v>73</v>
          </cell>
          <cell r="I60">
            <v>1</v>
          </cell>
          <cell r="J60">
            <v>1</v>
          </cell>
          <cell r="K60">
            <v>1</v>
          </cell>
          <cell r="L60">
            <v>1</v>
          </cell>
          <cell r="M60">
            <v>1</v>
          </cell>
          <cell r="N60">
            <v>5</v>
          </cell>
        </row>
        <row r="61">
          <cell r="A61" t="str">
            <v>VE1E01200A</v>
          </cell>
          <cell r="B61">
            <v>17.8</v>
          </cell>
          <cell r="C61">
            <v>13</v>
          </cell>
          <cell r="D61">
            <v>15</v>
          </cell>
          <cell r="E61">
            <v>23</v>
          </cell>
          <cell r="F61">
            <v>17</v>
          </cell>
          <cell r="G61">
            <v>21</v>
          </cell>
          <cell r="H61">
            <v>89</v>
          </cell>
          <cell r="I61">
            <v>1</v>
          </cell>
          <cell r="J61">
            <v>1</v>
          </cell>
          <cell r="K61">
            <v>1</v>
          </cell>
          <cell r="L61">
            <v>1</v>
          </cell>
          <cell r="M61">
            <v>1</v>
          </cell>
          <cell r="N61">
            <v>5</v>
          </cell>
        </row>
        <row r="62">
          <cell r="A62" t="str">
            <v>VE1E013006</v>
          </cell>
          <cell r="B62">
            <v>17.600000000000001</v>
          </cell>
          <cell r="C62">
            <v>12</v>
          </cell>
          <cell r="D62">
            <v>11</v>
          </cell>
          <cell r="E62">
            <v>16</v>
          </cell>
          <cell r="F62">
            <v>25</v>
          </cell>
          <cell r="G62">
            <v>24</v>
          </cell>
          <cell r="H62">
            <v>88</v>
          </cell>
          <cell r="I62">
            <v>1</v>
          </cell>
          <cell r="J62">
            <v>1</v>
          </cell>
          <cell r="K62">
            <v>1</v>
          </cell>
          <cell r="L62">
            <v>1</v>
          </cell>
          <cell r="M62">
            <v>1</v>
          </cell>
          <cell r="N62">
            <v>5</v>
          </cell>
        </row>
        <row r="63">
          <cell r="A63" t="str">
            <v>VE1E014002</v>
          </cell>
          <cell r="B63">
            <v>20.2</v>
          </cell>
          <cell r="C63">
            <v>12</v>
          </cell>
          <cell r="D63">
            <v>20</v>
          </cell>
          <cell r="E63">
            <v>24</v>
          </cell>
          <cell r="F63">
            <v>23</v>
          </cell>
          <cell r="G63">
            <v>22</v>
          </cell>
          <cell r="H63">
            <v>101</v>
          </cell>
          <cell r="I63">
            <v>1</v>
          </cell>
          <cell r="J63">
            <v>1</v>
          </cell>
          <cell r="K63">
            <v>1</v>
          </cell>
          <cell r="L63">
            <v>1</v>
          </cell>
          <cell r="M63">
            <v>1</v>
          </cell>
          <cell r="N63">
            <v>5</v>
          </cell>
        </row>
        <row r="64">
          <cell r="A64" t="str">
            <v>VE1EV65008</v>
          </cell>
          <cell r="D64">
            <v>8</v>
          </cell>
          <cell r="H64">
            <v>8</v>
          </cell>
          <cell r="J64">
            <v>1</v>
          </cell>
          <cell r="N64">
            <v>1</v>
          </cell>
        </row>
        <row r="65">
          <cell r="A65" t="str">
            <v>VI1E001007</v>
          </cell>
          <cell r="B65">
            <v>24.25</v>
          </cell>
          <cell r="C65">
            <v>42</v>
          </cell>
          <cell r="D65">
            <v>30</v>
          </cell>
          <cell r="E65">
            <v>43</v>
          </cell>
          <cell r="F65">
            <v>29</v>
          </cell>
          <cell r="G65">
            <v>50</v>
          </cell>
          <cell r="H65">
            <v>194</v>
          </cell>
          <cell r="I65">
            <v>2</v>
          </cell>
          <cell r="J65">
            <v>1</v>
          </cell>
          <cell r="K65">
            <v>2</v>
          </cell>
          <cell r="L65">
            <v>1</v>
          </cell>
          <cell r="M65">
            <v>2</v>
          </cell>
          <cell r="N65">
            <v>8</v>
          </cell>
        </row>
        <row r="66">
          <cell r="A66" t="str">
            <v>VI1E002003</v>
          </cell>
          <cell r="B66">
            <v>18.600000000000001</v>
          </cell>
          <cell r="C66">
            <v>7</v>
          </cell>
          <cell r="D66">
            <v>26</v>
          </cell>
          <cell r="E66">
            <v>21</v>
          </cell>
          <cell r="F66">
            <v>16</v>
          </cell>
          <cell r="G66">
            <v>23</v>
          </cell>
          <cell r="H66">
            <v>93</v>
          </cell>
          <cell r="I66">
            <v>1</v>
          </cell>
          <cell r="J66">
            <v>1</v>
          </cell>
          <cell r="K66">
            <v>1</v>
          </cell>
          <cell r="L66">
            <v>1</v>
          </cell>
          <cell r="M66">
            <v>1</v>
          </cell>
          <cell r="N66">
            <v>5</v>
          </cell>
        </row>
        <row r="67">
          <cell r="A67" t="str">
            <v>VI1E00300V</v>
          </cell>
          <cell r="B67">
            <v>19.833333333333332</v>
          </cell>
          <cell r="C67">
            <v>36</v>
          </cell>
          <cell r="D67">
            <v>27</v>
          </cell>
          <cell r="E67">
            <v>17</v>
          </cell>
          <cell r="F67">
            <v>24</v>
          </cell>
          <cell r="G67">
            <v>15</v>
          </cell>
          <cell r="H67">
            <v>119</v>
          </cell>
          <cell r="I67">
            <v>2</v>
          </cell>
          <cell r="J67">
            <v>1</v>
          </cell>
          <cell r="K67">
            <v>1</v>
          </cell>
          <cell r="L67">
            <v>1</v>
          </cell>
          <cell r="M67">
            <v>1</v>
          </cell>
          <cell r="N67">
            <v>6</v>
          </cell>
        </row>
        <row r="68">
          <cell r="A68" t="str">
            <v>VI1E00400P</v>
          </cell>
          <cell r="B68">
            <v>21.222222222222221</v>
          </cell>
          <cell r="C68">
            <v>42</v>
          </cell>
          <cell r="D68">
            <v>45</v>
          </cell>
          <cell r="E68">
            <v>25</v>
          </cell>
          <cell r="F68">
            <v>39</v>
          </cell>
          <cell r="G68">
            <v>40</v>
          </cell>
          <cell r="H68">
            <v>191</v>
          </cell>
          <cell r="I68">
            <v>2</v>
          </cell>
          <cell r="J68">
            <v>2</v>
          </cell>
          <cell r="K68">
            <v>1</v>
          </cell>
          <cell r="L68">
            <v>2</v>
          </cell>
          <cell r="M68">
            <v>2</v>
          </cell>
          <cell r="N68">
            <v>9</v>
          </cell>
        </row>
        <row r="69">
          <cell r="A69" t="str">
            <v>VI1E00500E</v>
          </cell>
          <cell r="B69">
            <v>20.714285714285715</v>
          </cell>
          <cell r="C69">
            <v>32</v>
          </cell>
          <cell r="D69">
            <v>26</v>
          </cell>
          <cell r="E69">
            <v>26</v>
          </cell>
          <cell r="F69">
            <v>27</v>
          </cell>
          <cell r="G69">
            <v>34</v>
          </cell>
          <cell r="H69">
            <v>145</v>
          </cell>
          <cell r="I69">
            <v>2</v>
          </cell>
          <cell r="J69">
            <v>1</v>
          </cell>
          <cell r="K69">
            <v>1</v>
          </cell>
          <cell r="L69">
            <v>1</v>
          </cell>
          <cell r="M69">
            <v>2</v>
          </cell>
          <cell r="N69">
            <v>7</v>
          </cell>
        </row>
        <row r="70">
          <cell r="A70" t="str">
            <v>VI1E00600A</v>
          </cell>
          <cell r="B70">
            <v>18.833333333333332</v>
          </cell>
          <cell r="C70">
            <v>21</v>
          </cell>
          <cell r="D70">
            <v>23</v>
          </cell>
          <cell r="E70">
            <v>17</v>
          </cell>
          <cell r="F70">
            <v>32</v>
          </cell>
          <cell r="G70">
            <v>20</v>
          </cell>
          <cell r="H70">
            <v>113</v>
          </cell>
          <cell r="I70">
            <v>1</v>
          </cell>
          <cell r="J70">
            <v>1</v>
          </cell>
          <cell r="K70">
            <v>1</v>
          </cell>
          <cell r="L70">
            <v>2</v>
          </cell>
          <cell r="M70">
            <v>1</v>
          </cell>
          <cell r="N70">
            <v>6</v>
          </cell>
        </row>
        <row r="71">
          <cell r="A71" t="str">
            <v>VI1E007006</v>
          </cell>
          <cell r="B71">
            <v>21.666666666666668</v>
          </cell>
          <cell r="C71">
            <v>23</v>
          </cell>
          <cell r="D71">
            <v>25</v>
          </cell>
          <cell r="E71">
            <v>29</v>
          </cell>
          <cell r="F71">
            <v>26</v>
          </cell>
          <cell r="G71">
            <v>27</v>
          </cell>
          <cell r="H71">
            <v>130</v>
          </cell>
          <cell r="I71">
            <v>1</v>
          </cell>
          <cell r="J71">
            <v>1</v>
          </cell>
          <cell r="K71">
            <v>2</v>
          </cell>
          <cell r="L71">
            <v>1</v>
          </cell>
          <cell r="M71">
            <v>1</v>
          </cell>
          <cell r="N71">
            <v>6</v>
          </cell>
        </row>
        <row r="72">
          <cell r="A72" t="str">
            <v>VI1E008002</v>
          </cell>
          <cell r="B72">
            <v>16.399999999999999</v>
          </cell>
          <cell r="C72">
            <v>13</v>
          </cell>
          <cell r="D72">
            <v>12</v>
          </cell>
          <cell r="E72">
            <v>25</v>
          </cell>
          <cell r="F72">
            <v>14</v>
          </cell>
          <cell r="G72">
            <v>18</v>
          </cell>
          <cell r="H72">
            <v>82</v>
          </cell>
          <cell r="I72">
            <v>1</v>
          </cell>
          <cell r="J72">
            <v>1</v>
          </cell>
          <cell r="K72">
            <v>1</v>
          </cell>
          <cell r="L72">
            <v>1</v>
          </cell>
          <cell r="M72">
            <v>1</v>
          </cell>
          <cell r="N72">
            <v>5</v>
          </cell>
        </row>
        <row r="73">
          <cell r="A73" t="str">
            <v>VI1E00900T</v>
          </cell>
          <cell r="B73">
            <v>23.6</v>
          </cell>
          <cell r="C73">
            <v>27</v>
          </cell>
          <cell r="D73">
            <v>26</v>
          </cell>
          <cell r="E73">
            <v>25</v>
          </cell>
          <cell r="F73">
            <v>18</v>
          </cell>
          <cell r="G73">
            <v>22</v>
          </cell>
          <cell r="H73">
            <v>118</v>
          </cell>
          <cell r="I73">
            <v>1</v>
          </cell>
          <cell r="J73">
            <v>1</v>
          </cell>
          <cell r="K73">
            <v>1</v>
          </cell>
          <cell r="L73">
            <v>1</v>
          </cell>
          <cell r="M73">
            <v>1</v>
          </cell>
          <cell r="N73">
            <v>5</v>
          </cell>
        </row>
        <row r="74">
          <cell r="A74" t="str">
            <v>VI1E010002</v>
          </cell>
          <cell r="B74">
            <v>20.100000000000001</v>
          </cell>
          <cell r="C74">
            <v>38</v>
          </cell>
          <cell r="D74">
            <v>29</v>
          </cell>
          <cell r="E74">
            <v>46</v>
          </cell>
          <cell r="F74">
            <v>48</v>
          </cell>
          <cell r="G74">
            <v>40</v>
          </cell>
          <cell r="H74">
            <v>201</v>
          </cell>
          <cell r="I74">
            <v>2</v>
          </cell>
          <cell r="J74">
            <v>2</v>
          </cell>
          <cell r="K74">
            <v>2</v>
          </cell>
          <cell r="L74">
            <v>2</v>
          </cell>
          <cell r="M74">
            <v>2</v>
          </cell>
          <cell r="N74">
            <v>10</v>
          </cell>
        </row>
        <row r="75">
          <cell r="A75" t="str">
            <v>VI1E01100T</v>
          </cell>
          <cell r="B75">
            <v>21.571428571428573</v>
          </cell>
          <cell r="C75">
            <v>30</v>
          </cell>
          <cell r="D75">
            <v>28</v>
          </cell>
          <cell r="E75">
            <v>46</v>
          </cell>
          <cell r="F75">
            <v>23</v>
          </cell>
          <cell r="G75">
            <v>24</v>
          </cell>
          <cell r="H75">
            <v>151</v>
          </cell>
          <cell r="I75">
            <v>2</v>
          </cell>
          <cell r="J75">
            <v>1</v>
          </cell>
          <cell r="K75">
            <v>2</v>
          </cell>
          <cell r="L75">
            <v>1</v>
          </cell>
          <cell r="M75">
            <v>1</v>
          </cell>
          <cell r="N75">
            <v>7</v>
          </cell>
        </row>
        <row r="76">
          <cell r="A76" t="str">
            <v>VI1E01200N</v>
          </cell>
          <cell r="B76">
            <v>25.2</v>
          </cell>
          <cell r="C76">
            <v>46</v>
          </cell>
          <cell r="D76">
            <v>52</v>
          </cell>
          <cell r="E76">
            <v>47</v>
          </cell>
          <cell r="F76">
            <v>56</v>
          </cell>
          <cell r="G76">
            <v>51</v>
          </cell>
          <cell r="H76">
            <v>252</v>
          </cell>
          <cell r="I76">
            <v>2</v>
          </cell>
          <cell r="J76">
            <v>2</v>
          </cell>
          <cell r="K76">
            <v>2</v>
          </cell>
          <cell r="L76">
            <v>2</v>
          </cell>
          <cell r="M76">
            <v>2</v>
          </cell>
          <cell r="N76">
            <v>10</v>
          </cell>
        </row>
        <row r="77">
          <cell r="A77" t="str">
            <v>VI1E01300D</v>
          </cell>
          <cell r="B77">
            <v>17.454545454545453</v>
          </cell>
          <cell r="C77">
            <v>41</v>
          </cell>
          <cell r="D77">
            <v>32</v>
          </cell>
          <cell r="E77">
            <v>55</v>
          </cell>
          <cell r="F77">
            <v>31</v>
          </cell>
          <cell r="G77">
            <v>33</v>
          </cell>
          <cell r="H77">
            <v>192</v>
          </cell>
          <cell r="I77">
            <v>2</v>
          </cell>
          <cell r="J77">
            <v>2</v>
          </cell>
          <cell r="K77">
            <v>3</v>
          </cell>
          <cell r="L77">
            <v>2</v>
          </cell>
          <cell r="M77">
            <v>2</v>
          </cell>
          <cell r="N77">
            <v>11</v>
          </cell>
        </row>
        <row r="78">
          <cell r="A78" t="str">
            <v>VR1E00100G</v>
          </cell>
          <cell r="B78">
            <v>16.666666666666668</v>
          </cell>
          <cell r="C78">
            <v>25</v>
          </cell>
          <cell r="D78">
            <v>24</v>
          </cell>
          <cell r="E78">
            <v>30</v>
          </cell>
          <cell r="F78">
            <v>39</v>
          </cell>
          <cell r="G78">
            <v>32</v>
          </cell>
          <cell r="H78">
            <v>150</v>
          </cell>
          <cell r="I78">
            <v>2</v>
          </cell>
          <cell r="J78">
            <v>1</v>
          </cell>
          <cell r="K78">
            <v>2</v>
          </cell>
          <cell r="L78">
            <v>2</v>
          </cell>
          <cell r="M78">
            <v>2</v>
          </cell>
          <cell r="N78">
            <v>9</v>
          </cell>
        </row>
        <row r="79">
          <cell r="A79" t="str">
            <v>VR1E00200B</v>
          </cell>
          <cell r="B79">
            <v>21.6</v>
          </cell>
          <cell r="C79">
            <v>17</v>
          </cell>
          <cell r="D79">
            <v>24</v>
          </cell>
          <cell r="E79">
            <v>27</v>
          </cell>
          <cell r="F79">
            <v>26</v>
          </cell>
          <cell r="G79">
            <v>14</v>
          </cell>
          <cell r="H79">
            <v>108</v>
          </cell>
          <cell r="I79">
            <v>1</v>
          </cell>
          <cell r="J79">
            <v>1</v>
          </cell>
          <cell r="K79">
            <v>1</v>
          </cell>
          <cell r="L79">
            <v>1</v>
          </cell>
          <cell r="M79">
            <v>1</v>
          </cell>
          <cell r="N79">
            <v>5</v>
          </cell>
        </row>
        <row r="80">
          <cell r="A80" t="str">
            <v>VR1E003007</v>
          </cell>
          <cell r="B80">
            <v>18.571428571428573</v>
          </cell>
          <cell r="C80">
            <v>32</v>
          </cell>
          <cell r="D80">
            <v>20</v>
          </cell>
          <cell r="E80">
            <v>24</v>
          </cell>
          <cell r="F80">
            <v>22</v>
          </cell>
          <cell r="G80">
            <v>32</v>
          </cell>
          <cell r="H80">
            <v>130</v>
          </cell>
          <cell r="I80">
            <v>2</v>
          </cell>
          <cell r="J80">
            <v>1</v>
          </cell>
          <cell r="K80">
            <v>1</v>
          </cell>
          <cell r="L80">
            <v>1</v>
          </cell>
          <cell r="M80">
            <v>2</v>
          </cell>
          <cell r="N80">
            <v>7</v>
          </cell>
        </row>
        <row r="81">
          <cell r="A81" t="str">
            <v>VR1E004003</v>
          </cell>
          <cell r="B81">
            <v>19.399999999999999</v>
          </cell>
          <cell r="C81">
            <v>18</v>
          </cell>
          <cell r="D81">
            <v>19</v>
          </cell>
          <cell r="E81">
            <v>19</v>
          </cell>
          <cell r="F81">
            <v>20</v>
          </cell>
          <cell r="G81">
            <v>21</v>
          </cell>
          <cell r="H81">
            <v>97</v>
          </cell>
          <cell r="I81">
            <v>1</v>
          </cell>
          <cell r="J81">
            <v>1</v>
          </cell>
          <cell r="K81">
            <v>1</v>
          </cell>
          <cell r="L81">
            <v>1</v>
          </cell>
          <cell r="M81">
            <v>1</v>
          </cell>
          <cell r="N81">
            <v>5</v>
          </cell>
        </row>
        <row r="82">
          <cell r="A82" t="str">
            <v>VR1E00500V</v>
          </cell>
          <cell r="B82">
            <v>17.8</v>
          </cell>
          <cell r="C82">
            <v>14</v>
          </cell>
          <cell r="D82">
            <v>18</v>
          </cell>
          <cell r="E82">
            <v>20</v>
          </cell>
          <cell r="F82">
            <v>22</v>
          </cell>
          <cell r="G82">
            <v>15</v>
          </cell>
          <cell r="H82">
            <v>89</v>
          </cell>
          <cell r="I82">
            <v>1</v>
          </cell>
          <cell r="J82">
            <v>1</v>
          </cell>
          <cell r="K82">
            <v>1</v>
          </cell>
          <cell r="L82">
            <v>1</v>
          </cell>
          <cell r="M82">
            <v>1</v>
          </cell>
          <cell r="N82">
            <v>5</v>
          </cell>
        </row>
        <row r="83">
          <cell r="A83" t="str">
            <v>VR1E00600P</v>
          </cell>
          <cell r="B83">
            <v>19.100000000000001</v>
          </cell>
          <cell r="C83">
            <v>30</v>
          </cell>
          <cell r="D83">
            <v>19</v>
          </cell>
          <cell r="E83">
            <v>51</v>
          </cell>
          <cell r="F83">
            <v>48</v>
          </cell>
          <cell r="G83">
            <v>43</v>
          </cell>
          <cell r="H83">
            <v>191</v>
          </cell>
          <cell r="I83">
            <v>2</v>
          </cell>
          <cell r="J83">
            <v>1</v>
          </cell>
          <cell r="K83">
            <v>2</v>
          </cell>
          <cell r="L83">
            <v>2</v>
          </cell>
          <cell r="M83">
            <v>3</v>
          </cell>
          <cell r="N83">
            <v>10</v>
          </cell>
        </row>
        <row r="84">
          <cell r="A84" t="str">
            <v>VR1E00700E</v>
          </cell>
          <cell r="B84">
            <v>24</v>
          </cell>
          <cell r="C84">
            <v>25</v>
          </cell>
          <cell r="D84">
            <v>25</v>
          </cell>
          <cell r="E84">
            <v>21</v>
          </cell>
          <cell r="F84">
            <v>25</v>
          </cell>
          <cell r="G84">
            <v>24</v>
          </cell>
          <cell r="H84">
            <v>120</v>
          </cell>
          <cell r="I84">
            <v>1</v>
          </cell>
          <cell r="J84">
            <v>1</v>
          </cell>
          <cell r="K84">
            <v>1</v>
          </cell>
          <cell r="L84">
            <v>1</v>
          </cell>
          <cell r="M84">
            <v>1</v>
          </cell>
          <cell r="N84">
            <v>5</v>
          </cell>
        </row>
        <row r="85">
          <cell r="A85" t="str">
            <v>VR1E00800A</v>
          </cell>
          <cell r="B85">
            <v>16.2</v>
          </cell>
          <cell r="C85">
            <v>17</v>
          </cell>
          <cell r="D85">
            <v>13</v>
          </cell>
          <cell r="E85">
            <v>11</v>
          </cell>
          <cell r="F85">
            <v>22</v>
          </cell>
          <cell r="G85">
            <v>18</v>
          </cell>
          <cell r="H85">
            <v>81</v>
          </cell>
          <cell r="I85">
            <v>1</v>
          </cell>
          <cell r="J85">
            <v>1</v>
          </cell>
          <cell r="K85">
            <v>1</v>
          </cell>
          <cell r="L85">
            <v>1</v>
          </cell>
          <cell r="M85">
            <v>1</v>
          </cell>
          <cell r="N85">
            <v>5</v>
          </cell>
        </row>
        <row r="86">
          <cell r="A86" t="str">
            <v>VR1E009006</v>
          </cell>
          <cell r="B86">
            <v>25.6</v>
          </cell>
          <cell r="C86">
            <v>25</v>
          </cell>
          <cell r="D86">
            <v>27</v>
          </cell>
          <cell r="E86">
            <v>26</v>
          </cell>
          <cell r="F86">
            <v>26</v>
          </cell>
          <cell r="G86">
            <v>24</v>
          </cell>
          <cell r="H86">
            <v>128</v>
          </cell>
          <cell r="I86">
            <v>1</v>
          </cell>
          <cell r="J86">
            <v>1</v>
          </cell>
          <cell r="K86">
            <v>1</v>
          </cell>
          <cell r="L86">
            <v>1</v>
          </cell>
          <cell r="M86">
            <v>1</v>
          </cell>
          <cell r="N86">
            <v>5</v>
          </cell>
        </row>
        <row r="87">
          <cell r="A87" t="str">
            <v>VR1E01000A</v>
          </cell>
          <cell r="B87">
            <v>21.428571428571427</v>
          </cell>
          <cell r="C87">
            <v>36</v>
          </cell>
          <cell r="D87">
            <v>27</v>
          </cell>
          <cell r="E87">
            <v>22</v>
          </cell>
          <cell r="F87">
            <v>27</v>
          </cell>
          <cell r="G87">
            <v>38</v>
          </cell>
          <cell r="H87">
            <v>150</v>
          </cell>
          <cell r="I87">
            <v>2</v>
          </cell>
          <cell r="J87">
            <v>1</v>
          </cell>
          <cell r="K87">
            <v>1</v>
          </cell>
          <cell r="L87">
            <v>1</v>
          </cell>
          <cell r="M87">
            <v>2</v>
          </cell>
          <cell r="N87">
            <v>7</v>
          </cell>
        </row>
        <row r="88">
          <cell r="A88" t="str">
            <v>VR1E011006</v>
          </cell>
          <cell r="B88">
            <v>25.4</v>
          </cell>
          <cell r="C88">
            <v>25</v>
          </cell>
          <cell r="D88">
            <v>25</v>
          </cell>
          <cell r="E88">
            <v>27</v>
          </cell>
          <cell r="F88">
            <v>24</v>
          </cell>
          <cell r="G88">
            <v>26</v>
          </cell>
          <cell r="H88">
            <v>127</v>
          </cell>
          <cell r="I88">
            <v>1</v>
          </cell>
          <cell r="J88">
            <v>1</v>
          </cell>
          <cell r="K88">
            <v>1</v>
          </cell>
          <cell r="L88">
            <v>1</v>
          </cell>
          <cell r="M88">
            <v>1</v>
          </cell>
          <cell r="N88">
            <v>5</v>
          </cell>
        </row>
        <row r="89">
          <cell r="A89" t="str">
            <v>VR1E01300T</v>
          </cell>
          <cell r="B89">
            <v>19</v>
          </cell>
          <cell r="C89">
            <v>14</v>
          </cell>
          <cell r="D89">
            <v>21</v>
          </cell>
          <cell r="E89">
            <v>23</v>
          </cell>
          <cell r="F89">
            <v>22</v>
          </cell>
          <cell r="G89">
            <v>15</v>
          </cell>
          <cell r="H89">
            <v>95</v>
          </cell>
          <cell r="I89">
            <v>1</v>
          </cell>
          <cell r="J89">
            <v>1</v>
          </cell>
          <cell r="K89">
            <v>1</v>
          </cell>
          <cell r="L89">
            <v>1</v>
          </cell>
          <cell r="M89">
            <v>1</v>
          </cell>
          <cell r="N89">
            <v>5</v>
          </cell>
        </row>
        <row r="90">
          <cell r="A90" t="str">
            <v>VR1E01400N</v>
          </cell>
          <cell r="B90">
            <v>22.2</v>
          </cell>
          <cell r="C90">
            <v>22</v>
          </cell>
          <cell r="D90">
            <v>23</v>
          </cell>
          <cell r="E90">
            <v>19</v>
          </cell>
          <cell r="F90">
            <v>24</v>
          </cell>
          <cell r="G90">
            <v>23</v>
          </cell>
          <cell r="H90">
            <v>111</v>
          </cell>
          <cell r="I90">
            <v>1</v>
          </cell>
          <cell r="J90">
            <v>1</v>
          </cell>
          <cell r="K90">
            <v>1</v>
          </cell>
          <cell r="L90">
            <v>1</v>
          </cell>
          <cell r="M90">
            <v>1</v>
          </cell>
          <cell r="N90">
            <v>5</v>
          </cell>
        </row>
        <row r="91">
          <cell r="A91" t="str">
            <v>VR1E01500D</v>
          </cell>
          <cell r="B91">
            <v>16.600000000000001</v>
          </cell>
          <cell r="C91">
            <v>17</v>
          </cell>
          <cell r="D91">
            <v>11</v>
          </cell>
          <cell r="E91">
            <v>21</v>
          </cell>
          <cell r="F91">
            <v>14</v>
          </cell>
          <cell r="G91">
            <v>20</v>
          </cell>
          <cell r="H91">
            <v>83</v>
          </cell>
          <cell r="I91">
            <v>1</v>
          </cell>
          <cell r="J91">
            <v>1</v>
          </cell>
          <cell r="K91">
            <v>1</v>
          </cell>
          <cell r="L91">
            <v>1</v>
          </cell>
          <cell r="M91">
            <v>1</v>
          </cell>
          <cell r="N91">
            <v>5</v>
          </cell>
        </row>
        <row r="92">
          <cell r="A92" t="str">
            <v>VR1E016009</v>
          </cell>
          <cell r="B92">
            <v>14.2</v>
          </cell>
          <cell r="C92">
            <v>16</v>
          </cell>
          <cell r="D92">
            <v>12</v>
          </cell>
          <cell r="E92">
            <v>17</v>
          </cell>
          <cell r="F92">
            <v>16</v>
          </cell>
          <cell r="G92">
            <v>10</v>
          </cell>
          <cell r="H92">
            <v>71</v>
          </cell>
          <cell r="I92">
            <v>1</v>
          </cell>
          <cell r="J92">
            <v>1</v>
          </cell>
          <cell r="K92">
            <v>1</v>
          </cell>
          <cell r="L92">
            <v>1</v>
          </cell>
          <cell r="M92">
            <v>1</v>
          </cell>
          <cell r="N92">
            <v>5</v>
          </cell>
        </row>
        <row r="93">
          <cell r="A93" t="str">
            <v>VR1E017005</v>
          </cell>
          <cell r="B93">
            <v>25.4</v>
          </cell>
          <cell r="C93">
            <v>27</v>
          </cell>
          <cell r="D93">
            <v>25</v>
          </cell>
          <cell r="E93">
            <v>23</v>
          </cell>
          <cell r="F93">
            <v>26</v>
          </cell>
          <cell r="G93">
            <v>26</v>
          </cell>
          <cell r="H93">
            <v>127</v>
          </cell>
          <cell r="I93">
            <v>1</v>
          </cell>
          <cell r="J93">
            <v>1</v>
          </cell>
          <cell r="K93">
            <v>1</v>
          </cell>
          <cell r="L93">
            <v>1</v>
          </cell>
          <cell r="M93">
            <v>1</v>
          </cell>
          <cell r="N93">
            <v>5</v>
          </cell>
        </row>
        <row r="94">
          <cell r="A94" t="str">
            <v>VR1E018001</v>
          </cell>
          <cell r="B94">
            <v>24.6</v>
          </cell>
          <cell r="C94">
            <v>23</v>
          </cell>
          <cell r="D94">
            <v>21</v>
          </cell>
          <cell r="E94">
            <v>26</v>
          </cell>
          <cell r="F94">
            <v>27</v>
          </cell>
          <cell r="G94">
            <v>26</v>
          </cell>
          <cell r="H94">
            <v>123</v>
          </cell>
          <cell r="I94">
            <v>1</v>
          </cell>
          <cell r="J94">
            <v>1</v>
          </cell>
          <cell r="K94">
            <v>1</v>
          </cell>
          <cell r="L94">
            <v>1</v>
          </cell>
          <cell r="M94">
            <v>1</v>
          </cell>
          <cell r="N94">
            <v>5</v>
          </cell>
        </row>
        <row r="95">
          <cell r="A95" t="str">
            <v>VR1E01900R</v>
          </cell>
          <cell r="B95">
            <v>10.5</v>
          </cell>
          <cell r="F95">
            <v>14</v>
          </cell>
          <cell r="G95">
            <v>7</v>
          </cell>
          <cell r="H95">
            <v>21</v>
          </cell>
          <cell r="L95">
            <v>1</v>
          </cell>
          <cell r="M95">
            <v>1</v>
          </cell>
          <cell r="N95">
            <v>2</v>
          </cell>
        </row>
        <row r="96">
          <cell r="A96" t="str">
            <v>VR1E020001</v>
          </cell>
          <cell r="B96">
            <v>18.76923076923077</v>
          </cell>
          <cell r="C96">
            <v>53</v>
          </cell>
          <cell r="D96">
            <v>43</v>
          </cell>
          <cell r="E96">
            <v>55</v>
          </cell>
          <cell r="F96">
            <v>57</v>
          </cell>
          <cell r="G96">
            <v>36</v>
          </cell>
          <cell r="H96">
            <v>244</v>
          </cell>
          <cell r="I96">
            <v>3</v>
          </cell>
          <cell r="J96">
            <v>2</v>
          </cell>
          <cell r="K96">
            <v>3</v>
          </cell>
          <cell r="L96">
            <v>3</v>
          </cell>
          <cell r="M96">
            <v>2</v>
          </cell>
          <cell r="N96">
            <v>13</v>
          </cell>
        </row>
        <row r="97">
          <cell r="A97" t="str">
            <v>VR1E02100R</v>
          </cell>
          <cell r="B97">
            <v>23.285714285714285</v>
          </cell>
          <cell r="C97">
            <v>23</v>
          </cell>
          <cell r="D97">
            <v>24</v>
          </cell>
          <cell r="E97">
            <v>41</v>
          </cell>
          <cell r="F97">
            <v>50</v>
          </cell>
          <cell r="G97">
            <v>25</v>
          </cell>
          <cell r="H97">
            <v>163</v>
          </cell>
          <cell r="I97">
            <v>1</v>
          </cell>
          <cell r="J97">
            <v>1</v>
          </cell>
          <cell r="K97">
            <v>2</v>
          </cell>
          <cell r="L97">
            <v>2</v>
          </cell>
          <cell r="M97">
            <v>1</v>
          </cell>
          <cell r="N97">
            <v>7</v>
          </cell>
        </row>
      </sheetData>
      <sheetData sheetId="6"/>
      <sheetData sheetId="7"/>
      <sheetData sheetId="8"/>
      <sheetData sheetId="9">
        <row r="4">
          <cell r="A4" t="str">
            <v>codice</v>
          </cell>
          <cell r="B4" t="str">
            <v>media</v>
          </cell>
          <cell r="C4" t="str">
            <v>al1</v>
          </cell>
          <cell r="D4" t="str">
            <v>al2</v>
          </cell>
          <cell r="E4" t="str">
            <v>al3</v>
          </cell>
          <cell r="F4" t="str">
            <v>al_tot</v>
          </cell>
          <cell r="G4" t="str">
            <v>cl1</v>
          </cell>
          <cell r="H4" t="str">
            <v>cl2</v>
          </cell>
          <cell r="I4" t="str">
            <v>cl3</v>
          </cell>
          <cell r="J4" t="str">
            <v>cl_tto</v>
          </cell>
        </row>
        <row r="5">
          <cell r="A5" t="str">
            <v>BL1M00100R</v>
          </cell>
          <cell r="B5">
            <v>22.333333333333332</v>
          </cell>
          <cell r="C5">
            <v>49</v>
          </cell>
          <cell r="D5">
            <v>40</v>
          </cell>
          <cell r="E5">
            <v>45</v>
          </cell>
          <cell r="F5">
            <v>134</v>
          </cell>
          <cell r="G5">
            <v>2</v>
          </cell>
          <cell r="H5">
            <v>2</v>
          </cell>
          <cell r="I5">
            <v>2</v>
          </cell>
          <cell r="J5">
            <v>6</v>
          </cell>
        </row>
        <row r="6">
          <cell r="A6" t="str">
            <v>BL1M00200L</v>
          </cell>
          <cell r="B6">
            <v>24</v>
          </cell>
          <cell r="C6">
            <v>27</v>
          </cell>
          <cell r="D6">
            <v>19</v>
          </cell>
          <cell r="E6">
            <v>26</v>
          </cell>
          <cell r="F6">
            <v>72</v>
          </cell>
          <cell r="G6">
            <v>1</v>
          </cell>
          <cell r="H6">
            <v>1</v>
          </cell>
          <cell r="I6">
            <v>1</v>
          </cell>
          <cell r="J6">
            <v>3</v>
          </cell>
        </row>
        <row r="7">
          <cell r="A7" t="str">
            <v>PD1M001003</v>
          </cell>
          <cell r="B7">
            <v>27</v>
          </cell>
          <cell r="C7">
            <v>30</v>
          </cell>
          <cell r="D7">
            <v>24</v>
          </cell>
          <cell r="E7">
            <v>27</v>
          </cell>
          <cell r="F7">
            <v>81</v>
          </cell>
          <cell r="G7">
            <v>1</v>
          </cell>
          <cell r="H7">
            <v>1</v>
          </cell>
          <cell r="I7">
            <v>1</v>
          </cell>
          <cell r="J7">
            <v>3</v>
          </cell>
        </row>
        <row r="8">
          <cell r="A8" t="str">
            <v>PD1M00300P</v>
          </cell>
          <cell r="B8">
            <v>20</v>
          </cell>
          <cell r="C8">
            <v>19</v>
          </cell>
          <cell r="D8">
            <v>20</v>
          </cell>
          <cell r="E8">
            <v>21</v>
          </cell>
          <cell r="F8">
            <v>60</v>
          </cell>
          <cell r="G8">
            <v>1</v>
          </cell>
          <cell r="H8">
            <v>1</v>
          </cell>
          <cell r="I8">
            <v>1</v>
          </cell>
          <cell r="J8">
            <v>3</v>
          </cell>
        </row>
        <row r="9">
          <cell r="A9" t="str">
            <v>PD1M00500A</v>
          </cell>
          <cell r="B9">
            <v>24.333333333333332</v>
          </cell>
          <cell r="C9">
            <v>23</v>
          </cell>
          <cell r="D9">
            <v>32</v>
          </cell>
          <cell r="E9">
            <v>18</v>
          </cell>
          <cell r="F9">
            <v>73</v>
          </cell>
          <cell r="G9">
            <v>1</v>
          </cell>
          <cell r="H9">
            <v>1</v>
          </cell>
          <cell r="I9">
            <v>1</v>
          </cell>
          <cell r="J9">
            <v>3</v>
          </cell>
        </row>
        <row r="10">
          <cell r="A10" t="str">
            <v>PD1M006006</v>
          </cell>
          <cell r="B10">
            <v>16</v>
          </cell>
          <cell r="C10">
            <v>10</v>
          </cell>
          <cell r="D10">
            <v>15</v>
          </cell>
          <cell r="E10">
            <v>23</v>
          </cell>
          <cell r="F10">
            <v>48</v>
          </cell>
          <cell r="G10">
            <v>1</v>
          </cell>
          <cell r="H10">
            <v>1</v>
          </cell>
          <cell r="I10">
            <v>1</v>
          </cell>
          <cell r="J10">
            <v>3</v>
          </cell>
        </row>
        <row r="11">
          <cell r="A11" t="str">
            <v>PD1M007002</v>
          </cell>
          <cell r="B11">
            <v>20.666666666666668</v>
          </cell>
          <cell r="C11">
            <v>40</v>
          </cell>
          <cell r="D11">
            <v>40</v>
          </cell>
          <cell r="E11">
            <v>44</v>
          </cell>
          <cell r="F11">
            <v>124</v>
          </cell>
          <cell r="G11">
            <v>2</v>
          </cell>
          <cell r="H11">
            <v>2</v>
          </cell>
          <cell r="I11">
            <v>2</v>
          </cell>
          <cell r="J11">
            <v>6</v>
          </cell>
        </row>
        <row r="12">
          <cell r="A12" t="str">
            <v>PD1M00800T</v>
          </cell>
          <cell r="B12">
            <v>26.111111111111111</v>
          </cell>
          <cell r="C12">
            <v>69</v>
          </cell>
          <cell r="D12">
            <v>82</v>
          </cell>
          <cell r="E12">
            <v>84</v>
          </cell>
          <cell r="F12">
            <v>235</v>
          </cell>
          <cell r="G12">
            <v>3</v>
          </cell>
          <cell r="H12">
            <v>3</v>
          </cell>
          <cell r="I12">
            <v>3</v>
          </cell>
          <cell r="J12">
            <v>9</v>
          </cell>
        </row>
        <row r="13">
          <cell r="A13" t="str">
            <v>PD1M00900N</v>
          </cell>
          <cell r="B13">
            <v>22.333333333333332</v>
          </cell>
          <cell r="C13">
            <v>23</v>
          </cell>
          <cell r="D13">
            <v>24</v>
          </cell>
          <cell r="E13">
            <v>20</v>
          </cell>
          <cell r="F13">
            <v>67</v>
          </cell>
          <cell r="G13">
            <v>1</v>
          </cell>
          <cell r="H13">
            <v>1</v>
          </cell>
          <cell r="I13">
            <v>1</v>
          </cell>
          <cell r="J13">
            <v>3</v>
          </cell>
        </row>
        <row r="14">
          <cell r="A14" t="str">
            <v>PD1M01000T</v>
          </cell>
          <cell r="B14">
            <v>25</v>
          </cell>
          <cell r="C14">
            <v>50</v>
          </cell>
          <cell r="D14">
            <v>53</v>
          </cell>
          <cell r="E14">
            <v>72</v>
          </cell>
          <cell r="F14">
            <v>175</v>
          </cell>
          <cell r="G14">
            <v>2</v>
          </cell>
          <cell r="H14">
            <v>2</v>
          </cell>
          <cell r="I14">
            <v>3</v>
          </cell>
          <cell r="J14">
            <v>7</v>
          </cell>
        </row>
        <row r="15">
          <cell r="A15" t="str">
            <v>PD1M01100N</v>
          </cell>
          <cell r="B15">
            <v>25.5</v>
          </cell>
          <cell r="C15">
            <v>52</v>
          </cell>
          <cell r="D15">
            <v>52</v>
          </cell>
          <cell r="E15">
            <v>49</v>
          </cell>
          <cell r="F15">
            <v>153</v>
          </cell>
          <cell r="G15">
            <v>2</v>
          </cell>
          <cell r="H15">
            <v>2</v>
          </cell>
          <cell r="I15">
            <v>2</v>
          </cell>
          <cell r="J15">
            <v>6</v>
          </cell>
        </row>
        <row r="16">
          <cell r="A16" t="str">
            <v>RO1M00300G</v>
          </cell>
          <cell r="B16">
            <v>10</v>
          </cell>
          <cell r="C16">
            <v>10</v>
          </cell>
          <cell r="D16">
            <v>10</v>
          </cell>
          <cell r="F16">
            <v>20</v>
          </cell>
          <cell r="G16">
            <v>1</v>
          </cell>
          <cell r="H16">
            <v>1</v>
          </cell>
          <cell r="J16">
            <v>2</v>
          </cell>
        </row>
        <row r="17">
          <cell r="A17" t="str">
            <v>TV1M001005</v>
          </cell>
          <cell r="B17">
            <v>21</v>
          </cell>
          <cell r="C17">
            <v>24</v>
          </cell>
          <cell r="D17">
            <v>20</v>
          </cell>
          <cell r="E17">
            <v>19</v>
          </cell>
          <cell r="F17">
            <v>63</v>
          </cell>
          <cell r="G17">
            <v>1</v>
          </cell>
          <cell r="H17">
            <v>1</v>
          </cell>
          <cell r="I17">
            <v>1</v>
          </cell>
          <cell r="J17">
            <v>3</v>
          </cell>
        </row>
        <row r="18">
          <cell r="A18" t="str">
            <v>TV1M002001</v>
          </cell>
          <cell r="B18">
            <v>21.333333333333332</v>
          </cell>
          <cell r="C18">
            <v>32</v>
          </cell>
          <cell r="D18">
            <v>41</v>
          </cell>
          <cell r="E18">
            <v>55</v>
          </cell>
          <cell r="F18">
            <v>128</v>
          </cell>
          <cell r="G18">
            <v>2</v>
          </cell>
          <cell r="H18">
            <v>2</v>
          </cell>
          <cell r="I18">
            <v>2</v>
          </cell>
          <cell r="J18">
            <v>6</v>
          </cell>
        </row>
        <row r="19">
          <cell r="A19" t="str">
            <v>TV1M00400L</v>
          </cell>
          <cell r="B19">
            <v>22.333333333333332</v>
          </cell>
          <cell r="C19">
            <v>84</v>
          </cell>
          <cell r="D19">
            <v>96</v>
          </cell>
          <cell r="E19">
            <v>88</v>
          </cell>
          <cell r="F19">
            <v>268</v>
          </cell>
          <cell r="G19">
            <v>4</v>
          </cell>
          <cell r="H19">
            <v>4</v>
          </cell>
          <cell r="I19">
            <v>4</v>
          </cell>
          <cell r="J19">
            <v>12</v>
          </cell>
        </row>
        <row r="20">
          <cell r="A20" t="str">
            <v>TV1M00500C</v>
          </cell>
          <cell r="B20">
            <v>11.666666666666666</v>
          </cell>
          <cell r="C20">
            <v>13</v>
          </cell>
          <cell r="D20">
            <v>11</v>
          </cell>
          <cell r="E20">
            <v>11</v>
          </cell>
          <cell r="F20">
            <v>35</v>
          </cell>
          <cell r="G20">
            <v>1</v>
          </cell>
          <cell r="H20">
            <v>1</v>
          </cell>
          <cell r="I20">
            <v>1</v>
          </cell>
          <cell r="J20">
            <v>3</v>
          </cell>
        </row>
        <row r="21">
          <cell r="A21" t="str">
            <v>TV1M006008</v>
          </cell>
          <cell r="B21">
            <v>13.333333333333334</v>
          </cell>
          <cell r="C21">
            <v>11</v>
          </cell>
          <cell r="D21">
            <v>10</v>
          </cell>
          <cell r="E21">
            <v>19</v>
          </cell>
          <cell r="F21">
            <v>40</v>
          </cell>
          <cell r="G21">
            <v>1</v>
          </cell>
          <cell r="H21">
            <v>1</v>
          </cell>
          <cell r="I21">
            <v>1</v>
          </cell>
          <cell r="J21">
            <v>3</v>
          </cell>
        </row>
        <row r="22">
          <cell r="A22" t="str">
            <v>TV1M007004</v>
          </cell>
          <cell r="B22">
            <v>27.777777777777779</v>
          </cell>
          <cell r="C22">
            <v>85</v>
          </cell>
          <cell r="D22">
            <v>82</v>
          </cell>
          <cell r="E22">
            <v>83</v>
          </cell>
          <cell r="F22">
            <v>250</v>
          </cell>
          <cell r="G22">
            <v>3</v>
          </cell>
          <cell r="H22">
            <v>3</v>
          </cell>
          <cell r="I22">
            <v>3</v>
          </cell>
          <cell r="J22">
            <v>9</v>
          </cell>
        </row>
        <row r="23">
          <cell r="A23" t="str">
            <v>TV1M00800X</v>
          </cell>
          <cell r="B23">
            <v>21.555555555555557</v>
          </cell>
          <cell r="C23">
            <v>68</v>
          </cell>
          <cell r="D23">
            <v>57</v>
          </cell>
          <cell r="E23">
            <v>69</v>
          </cell>
          <cell r="F23">
            <v>194</v>
          </cell>
          <cell r="G23">
            <v>3</v>
          </cell>
          <cell r="H23">
            <v>3</v>
          </cell>
          <cell r="I23">
            <v>3</v>
          </cell>
          <cell r="J23">
            <v>9</v>
          </cell>
        </row>
        <row r="24">
          <cell r="A24" t="str">
            <v>TV1M00900Q</v>
          </cell>
          <cell r="B24">
            <v>23.6</v>
          </cell>
          <cell r="C24">
            <v>29</v>
          </cell>
          <cell r="D24">
            <v>45</v>
          </cell>
          <cell r="E24">
            <v>44</v>
          </cell>
          <cell r="F24">
            <v>118</v>
          </cell>
          <cell r="G24">
            <v>1</v>
          </cell>
          <cell r="H24">
            <v>2</v>
          </cell>
          <cell r="I24">
            <v>2</v>
          </cell>
          <cell r="J24">
            <v>5</v>
          </cell>
        </row>
        <row r="25">
          <cell r="A25" t="str">
            <v>TV1M01000X</v>
          </cell>
          <cell r="B25">
            <v>21.333333333333332</v>
          </cell>
          <cell r="C25">
            <v>45</v>
          </cell>
          <cell r="D25">
            <v>39</v>
          </cell>
          <cell r="E25">
            <v>44</v>
          </cell>
          <cell r="F25">
            <v>128</v>
          </cell>
          <cell r="G25">
            <v>2</v>
          </cell>
          <cell r="H25">
            <v>2</v>
          </cell>
          <cell r="I25">
            <v>2</v>
          </cell>
          <cell r="J25">
            <v>6</v>
          </cell>
        </row>
        <row r="26">
          <cell r="A26" t="str">
            <v>TV1M01100Q</v>
          </cell>
          <cell r="B26">
            <v>19.833333333333332</v>
          </cell>
          <cell r="C26">
            <v>75</v>
          </cell>
          <cell r="D26">
            <v>84</v>
          </cell>
          <cell r="E26">
            <v>79</v>
          </cell>
          <cell r="F26">
            <v>238</v>
          </cell>
          <cell r="G26">
            <v>4</v>
          </cell>
          <cell r="H26">
            <v>4</v>
          </cell>
          <cell r="I26">
            <v>4</v>
          </cell>
          <cell r="J26">
            <v>12</v>
          </cell>
        </row>
        <row r="27">
          <cell r="A27" t="str">
            <v>TV1M01200G</v>
          </cell>
          <cell r="B27">
            <v>22.8</v>
          </cell>
          <cell r="C27">
            <v>44</v>
          </cell>
          <cell r="D27">
            <v>44</v>
          </cell>
          <cell r="E27">
            <v>26</v>
          </cell>
          <cell r="F27">
            <v>114</v>
          </cell>
          <cell r="G27">
            <v>2</v>
          </cell>
          <cell r="H27">
            <v>2</v>
          </cell>
          <cell r="I27">
            <v>1</v>
          </cell>
          <cell r="J27">
            <v>5</v>
          </cell>
        </row>
        <row r="28">
          <cell r="A28" t="str">
            <v>TV1M014007</v>
          </cell>
          <cell r="B28">
            <v>20</v>
          </cell>
          <cell r="C28">
            <v>25</v>
          </cell>
          <cell r="D28">
            <v>18</v>
          </cell>
          <cell r="E28">
            <v>17</v>
          </cell>
          <cell r="F28">
            <v>60</v>
          </cell>
          <cell r="G28">
            <v>1</v>
          </cell>
          <cell r="H28">
            <v>1</v>
          </cell>
          <cell r="I28">
            <v>1</v>
          </cell>
          <cell r="J28">
            <v>3</v>
          </cell>
        </row>
        <row r="29">
          <cell r="A29" t="str">
            <v>TV1MRF500I</v>
          </cell>
          <cell r="B29">
            <v>22.333333333333332</v>
          </cell>
          <cell r="C29">
            <v>28</v>
          </cell>
          <cell r="D29">
            <v>18</v>
          </cell>
          <cell r="E29">
            <v>21</v>
          </cell>
          <cell r="F29">
            <v>67</v>
          </cell>
          <cell r="G29">
            <v>1</v>
          </cell>
          <cell r="H29">
            <v>1</v>
          </cell>
          <cell r="I29">
            <v>1</v>
          </cell>
          <cell r="J29">
            <v>3</v>
          </cell>
        </row>
        <row r="30">
          <cell r="A30" t="str">
            <v>VE1M001005</v>
          </cell>
          <cell r="B30">
            <v>20</v>
          </cell>
          <cell r="C30">
            <v>16</v>
          </cell>
          <cell r="D30">
            <v>19</v>
          </cell>
          <cell r="E30">
            <v>25</v>
          </cell>
          <cell r="F30">
            <v>60</v>
          </cell>
          <cell r="G30">
            <v>1</v>
          </cell>
          <cell r="H30">
            <v>1</v>
          </cell>
          <cell r="I30">
            <v>1</v>
          </cell>
          <cell r="J30">
            <v>3</v>
          </cell>
        </row>
        <row r="31">
          <cell r="A31" t="str">
            <v>VE1M002001</v>
          </cell>
          <cell r="B31">
            <v>19</v>
          </cell>
          <cell r="C31">
            <v>33</v>
          </cell>
          <cell r="D31">
            <v>25</v>
          </cell>
          <cell r="E31">
            <v>37</v>
          </cell>
          <cell r="F31">
            <v>95</v>
          </cell>
          <cell r="G31">
            <v>2</v>
          </cell>
          <cell r="H31">
            <v>1</v>
          </cell>
          <cell r="I31">
            <v>2</v>
          </cell>
          <cell r="J31">
            <v>5</v>
          </cell>
        </row>
        <row r="32">
          <cell r="A32" t="str">
            <v>VE1M00400L</v>
          </cell>
          <cell r="B32">
            <v>18.25</v>
          </cell>
          <cell r="C32">
            <v>12</v>
          </cell>
          <cell r="D32">
            <v>29</v>
          </cell>
          <cell r="E32">
            <v>32</v>
          </cell>
          <cell r="F32">
            <v>73</v>
          </cell>
          <cell r="G32">
            <v>1</v>
          </cell>
          <cell r="H32">
            <v>1</v>
          </cell>
          <cell r="I32">
            <v>2</v>
          </cell>
          <cell r="J32">
            <v>4</v>
          </cell>
        </row>
        <row r="33">
          <cell r="A33" t="str">
            <v>VE1M00500C</v>
          </cell>
          <cell r="B33">
            <v>18.8</v>
          </cell>
          <cell r="C33">
            <v>30</v>
          </cell>
          <cell r="D33">
            <v>38</v>
          </cell>
          <cell r="E33">
            <v>26</v>
          </cell>
          <cell r="F33">
            <v>94</v>
          </cell>
          <cell r="G33">
            <v>2</v>
          </cell>
          <cell r="H33">
            <v>2</v>
          </cell>
          <cell r="I33">
            <v>1</v>
          </cell>
          <cell r="J33">
            <v>5</v>
          </cell>
        </row>
        <row r="34">
          <cell r="A34" t="str">
            <v>VE1M006008</v>
          </cell>
          <cell r="B34">
            <v>20.333333333333332</v>
          </cell>
          <cell r="C34">
            <v>17</v>
          </cell>
          <cell r="D34">
            <v>16</v>
          </cell>
          <cell r="E34">
            <v>28</v>
          </cell>
          <cell r="F34">
            <v>61</v>
          </cell>
          <cell r="G34">
            <v>1</v>
          </cell>
          <cell r="H34">
            <v>1</v>
          </cell>
          <cell r="I34">
            <v>1</v>
          </cell>
          <cell r="J34">
            <v>3</v>
          </cell>
        </row>
        <row r="35">
          <cell r="A35" t="str">
            <v>VE1M007004</v>
          </cell>
          <cell r="B35">
            <v>23.2</v>
          </cell>
          <cell r="C35">
            <v>51</v>
          </cell>
          <cell r="D35">
            <v>26</v>
          </cell>
          <cell r="E35">
            <v>39</v>
          </cell>
          <cell r="F35">
            <v>116</v>
          </cell>
          <cell r="G35">
            <v>2</v>
          </cell>
          <cell r="H35">
            <v>1</v>
          </cell>
          <cell r="I35">
            <v>2</v>
          </cell>
          <cell r="J35">
            <v>5</v>
          </cell>
        </row>
        <row r="36">
          <cell r="A36" t="str">
            <v>VE1M01000X</v>
          </cell>
          <cell r="B36">
            <v>17</v>
          </cell>
          <cell r="C36">
            <v>14</v>
          </cell>
          <cell r="D36">
            <v>18</v>
          </cell>
          <cell r="E36">
            <v>36</v>
          </cell>
          <cell r="F36">
            <v>68</v>
          </cell>
          <cell r="G36">
            <v>1</v>
          </cell>
          <cell r="H36">
            <v>1</v>
          </cell>
          <cell r="I36">
            <v>2</v>
          </cell>
          <cell r="J36">
            <v>4</v>
          </cell>
        </row>
        <row r="37">
          <cell r="A37" t="str">
            <v>VE1M01200G</v>
          </cell>
          <cell r="B37">
            <v>16.666666666666668</v>
          </cell>
          <cell r="C37">
            <v>12</v>
          </cell>
          <cell r="D37">
            <v>25</v>
          </cell>
          <cell r="E37">
            <v>13</v>
          </cell>
          <cell r="F37">
            <v>50</v>
          </cell>
          <cell r="G37">
            <v>1</v>
          </cell>
          <cell r="H37">
            <v>1</v>
          </cell>
          <cell r="I37">
            <v>1</v>
          </cell>
          <cell r="J37">
            <v>3</v>
          </cell>
        </row>
        <row r="38">
          <cell r="A38" t="str">
            <v>VE1M6Q5004</v>
          </cell>
          <cell r="B38">
            <v>18.399999999999999</v>
          </cell>
          <cell r="C38">
            <v>45</v>
          </cell>
          <cell r="D38">
            <v>15</v>
          </cell>
          <cell r="E38">
            <v>32</v>
          </cell>
          <cell r="F38">
            <v>92</v>
          </cell>
          <cell r="G38">
            <v>2</v>
          </cell>
          <cell r="H38">
            <v>1</v>
          </cell>
          <cell r="I38">
            <v>2</v>
          </cell>
          <cell r="J38">
            <v>5</v>
          </cell>
        </row>
        <row r="39">
          <cell r="A39" t="str">
            <v>VI1M003004</v>
          </cell>
          <cell r="B39">
            <v>17.399999999999999</v>
          </cell>
          <cell r="C39">
            <v>28</v>
          </cell>
          <cell r="D39">
            <v>23</v>
          </cell>
          <cell r="E39">
            <v>36</v>
          </cell>
          <cell r="F39">
            <v>87</v>
          </cell>
          <cell r="G39">
            <v>2</v>
          </cell>
          <cell r="H39">
            <v>1</v>
          </cell>
          <cell r="I39">
            <v>2</v>
          </cell>
          <cell r="J39">
            <v>5</v>
          </cell>
        </row>
        <row r="40">
          <cell r="A40" t="str">
            <v>VI1M00400X</v>
          </cell>
          <cell r="B40">
            <v>23</v>
          </cell>
          <cell r="C40">
            <v>23</v>
          </cell>
          <cell r="D40">
            <v>20</v>
          </cell>
          <cell r="E40">
            <v>26</v>
          </cell>
          <cell r="F40">
            <v>69</v>
          </cell>
          <cell r="G40">
            <v>1</v>
          </cell>
          <cell r="H40">
            <v>1</v>
          </cell>
          <cell r="I40">
            <v>1</v>
          </cell>
          <cell r="J40">
            <v>3</v>
          </cell>
        </row>
        <row r="41">
          <cell r="A41" t="str">
            <v>VI1M00600G</v>
          </cell>
          <cell r="B41">
            <v>23</v>
          </cell>
          <cell r="C41">
            <v>26</v>
          </cell>
          <cell r="D41">
            <v>25</v>
          </cell>
          <cell r="E41">
            <v>18</v>
          </cell>
          <cell r="F41">
            <v>69</v>
          </cell>
          <cell r="G41">
            <v>1</v>
          </cell>
          <cell r="H41">
            <v>1</v>
          </cell>
          <cell r="I41">
            <v>1</v>
          </cell>
          <cell r="J41">
            <v>3</v>
          </cell>
        </row>
        <row r="42">
          <cell r="A42" t="str">
            <v>VI1M00700B</v>
          </cell>
          <cell r="B42">
            <v>15.666666666666666</v>
          </cell>
          <cell r="C42">
            <v>19</v>
          </cell>
          <cell r="D42">
            <v>12</v>
          </cell>
          <cell r="E42">
            <v>16</v>
          </cell>
          <cell r="F42">
            <v>47</v>
          </cell>
          <cell r="G42">
            <v>1</v>
          </cell>
          <cell r="H42">
            <v>1</v>
          </cell>
          <cell r="I42">
            <v>1</v>
          </cell>
          <cell r="J42">
            <v>3</v>
          </cell>
        </row>
        <row r="43">
          <cell r="A43" t="str">
            <v>VI1M008007</v>
          </cell>
          <cell r="B43">
            <v>20.399999999999999</v>
          </cell>
          <cell r="C43">
            <v>19</v>
          </cell>
          <cell r="D43">
            <v>36</v>
          </cell>
          <cell r="E43">
            <v>47</v>
          </cell>
          <cell r="F43">
            <v>102</v>
          </cell>
          <cell r="G43">
            <v>1</v>
          </cell>
          <cell r="H43">
            <v>2</v>
          </cell>
          <cell r="I43">
            <v>2</v>
          </cell>
          <cell r="J43">
            <v>5</v>
          </cell>
        </row>
        <row r="44">
          <cell r="A44" t="str">
            <v>VI1M011003</v>
          </cell>
          <cell r="B44">
            <v>21.333333333333332</v>
          </cell>
          <cell r="C44">
            <v>22</v>
          </cell>
          <cell r="D44">
            <v>25</v>
          </cell>
          <cell r="E44">
            <v>17</v>
          </cell>
          <cell r="F44">
            <v>64</v>
          </cell>
          <cell r="G44">
            <v>1</v>
          </cell>
          <cell r="H44">
            <v>1</v>
          </cell>
          <cell r="I44">
            <v>1</v>
          </cell>
          <cell r="J44">
            <v>3</v>
          </cell>
        </row>
        <row r="45">
          <cell r="A45" t="str">
            <v>VI1M01200V</v>
          </cell>
          <cell r="B45">
            <v>21.166666666666668</v>
          </cell>
          <cell r="C45">
            <v>40</v>
          </cell>
          <cell r="D45">
            <v>45</v>
          </cell>
          <cell r="E45">
            <v>42</v>
          </cell>
          <cell r="F45">
            <v>127</v>
          </cell>
          <cell r="G45">
            <v>2</v>
          </cell>
          <cell r="H45">
            <v>2</v>
          </cell>
          <cell r="I45">
            <v>2</v>
          </cell>
          <cell r="J45">
            <v>6</v>
          </cell>
        </row>
        <row r="46">
          <cell r="A46" t="str">
            <v>VI1M01300P</v>
          </cell>
          <cell r="B46">
            <v>21.75</v>
          </cell>
          <cell r="C46">
            <v>39</v>
          </cell>
          <cell r="D46">
            <v>23</v>
          </cell>
          <cell r="E46">
            <v>25</v>
          </cell>
          <cell r="F46">
            <v>87</v>
          </cell>
          <cell r="G46">
            <v>2</v>
          </cell>
          <cell r="H46">
            <v>1</v>
          </cell>
          <cell r="I46">
            <v>1</v>
          </cell>
          <cell r="J46">
            <v>4</v>
          </cell>
        </row>
        <row r="47">
          <cell r="A47" t="str">
            <v>VI1M01400E</v>
          </cell>
          <cell r="B47">
            <v>4</v>
          </cell>
          <cell r="C47">
            <v>2</v>
          </cell>
          <cell r="D47">
            <v>4</v>
          </cell>
          <cell r="E47">
            <v>6</v>
          </cell>
          <cell r="F47">
            <v>12</v>
          </cell>
          <cell r="G47">
            <v>1</v>
          </cell>
          <cell r="H47">
            <v>1</v>
          </cell>
          <cell r="I47">
            <v>1</v>
          </cell>
          <cell r="J47">
            <v>3</v>
          </cell>
        </row>
        <row r="48">
          <cell r="A48" t="str">
            <v>VI1M01500A</v>
          </cell>
          <cell r="B48">
            <v>16.75</v>
          </cell>
          <cell r="C48">
            <v>13</v>
          </cell>
          <cell r="D48">
            <v>22</v>
          </cell>
          <cell r="E48">
            <v>32</v>
          </cell>
          <cell r="F48">
            <v>67</v>
          </cell>
          <cell r="G48">
            <v>1</v>
          </cell>
          <cell r="H48">
            <v>1</v>
          </cell>
          <cell r="I48">
            <v>2</v>
          </cell>
          <cell r="J48">
            <v>4</v>
          </cell>
        </row>
        <row r="49">
          <cell r="A49" t="str">
            <v>VI1M017002</v>
          </cell>
          <cell r="B49">
            <v>14.2</v>
          </cell>
          <cell r="C49">
            <v>32</v>
          </cell>
          <cell r="D49">
            <v>25</v>
          </cell>
          <cell r="E49">
            <v>14</v>
          </cell>
          <cell r="F49">
            <v>71</v>
          </cell>
          <cell r="G49">
            <v>2</v>
          </cell>
          <cell r="H49">
            <v>2</v>
          </cell>
          <cell r="I49">
            <v>1</v>
          </cell>
          <cell r="J49">
            <v>5</v>
          </cell>
        </row>
        <row r="50">
          <cell r="A50" t="str">
            <v>VI1M01800T</v>
          </cell>
          <cell r="B50">
            <v>15</v>
          </cell>
          <cell r="E50">
            <v>15</v>
          </cell>
          <cell r="F50">
            <v>15</v>
          </cell>
          <cell r="I50">
            <v>1</v>
          </cell>
          <cell r="J50">
            <v>1</v>
          </cell>
        </row>
        <row r="51">
          <cell r="A51" t="str">
            <v>VR1M00100R</v>
          </cell>
          <cell r="B51">
            <v>23.333333333333332</v>
          </cell>
          <cell r="C51">
            <v>27</v>
          </cell>
          <cell r="D51">
            <v>20</v>
          </cell>
          <cell r="E51">
            <v>23</v>
          </cell>
          <cell r="F51">
            <v>70</v>
          </cell>
          <cell r="G51">
            <v>1</v>
          </cell>
          <cell r="H51">
            <v>1</v>
          </cell>
          <cell r="I51">
            <v>1</v>
          </cell>
          <cell r="J51">
            <v>3</v>
          </cell>
        </row>
        <row r="52">
          <cell r="A52" t="str">
            <v>VR1M00300C</v>
          </cell>
          <cell r="B52">
            <v>24.142857142857142</v>
          </cell>
          <cell r="C52">
            <v>44</v>
          </cell>
          <cell r="D52">
            <v>58</v>
          </cell>
          <cell r="E52">
            <v>67</v>
          </cell>
          <cell r="F52">
            <v>169</v>
          </cell>
          <cell r="G52">
            <v>2</v>
          </cell>
          <cell r="H52">
            <v>2</v>
          </cell>
          <cell r="I52">
            <v>3</v>
          </cell>
          <cell r="J52">
            <v>7</v>
          </cell>
        </row>
        <row r="53">
          <cell r="A53" t="str">
            <v>VR1M00700Q</v>
          </cell>
          <cell r="B53">
            <v>21.25</v>
          </cell>
          <cell r="C53">
            <v>37</v>
          </cell>
          <cell r="D53">
            <v>30</v>
          </cell>
          <cell r="E53">
            <v>18</v>
          </cell>
          <cell r="F53">
            <v>85</v>
          </cell>
          <cell r="G53">
            <v>2</v>
          </cell>
          <cell r="H53">
            <v>1</v>
          </cell>
          <cell r="I53">
            <v>1</v>
          </cell>
          <cell r="J53">
            <v>4</v>
          </cell>
        </row>
        <row r="54">
          <cell r="A54" t="str">
            <v>VR1M00800G</v>
          </cell>
          <cell r="B54">
            <v>25.555555555555557</v>
          </cell>
          <cell r="C54">
            <v>85</v>
          </cell>
          <cell r="D54">
            <v>70</v>
          </cell>
          <cell r="E54">
            <v>75</v>
          </cell>
          <cell r="F54">
            <v>230</v>
          </cell>
          <cell r="G54">
            <v>3</v>
          </cell>
          <cell r="H54">
            <v>3</v>
          </cell>
          <cell r="I54">
            <v>3</v>
          </cell>
          <cell r="J54">
            <v>9</v>
          </cell>
        </row>
        <row r="55">
          <cell r="A55" t="str">
            <v>VR1M00900B</v>
          </cell>
          <cell r="B55">
            <v>16</v>
          </cell>
          <cell r="C55">
            <v>14</v>
          </cell>
          <cell r="D55">
            <v>12</v>
          </cell>
          <cell r="E55">
            <v>22</v>
          </cell>
          <cell r="F55">
            <v>48</v>
          </cell>
          <cell r="G55">
            <v>1</v>
          </cell>
          <cell r="H55">
            <v>1</v>
          </cell>
          <cell r="I55">
            <v>1</v>
          </cell>
          <cell r="J55">
            <v>3</v>
          </cell>
        </row>
        <row r="56">
          <cell r="A56" t="str">
            <v>VR1M01000G</v>
          </cell>
          <cell r="B56">
            <v>16.666666666666668</v>
          </cell>
          <cell r="C56">
            <v>21</v>
          </cell>
          <cell r="D56">
            <v>13</v>
          </cell>
          <cell r="E56">
            <v>16</v>
          </cell>
          <cell r="F56">
            <v>50</v>
          </cell>
          <cell r="G56">
            <v>1</v>
          </cell>
          <cell r="H56">
            <v>1</v>
          </cell>
          <cell r="I56">
            <v>1</v>
          </cell>
          <cell r="J56">
            <v>3</v>
          </cell>
        </row>
        <row r="57">
          <cell r="A57" t="str">
            <v>VR1M01100B</v>
          </cell>
          <cell r="B57">
            <v>16</v>
          </cell>
          <cell r="D57">
            <v>16</v>
          </cell>
          <cell r="E57">
            <v>16</v>
          </cell>
          <cell r="F57">
            <v>32</v>
          </cell>
          <cell r="H57">
            <v>1</v>
          </cell>
          <cell r="I57">
            <v>1</v>
          </cell>
          <cell r="J57">
            <v>2</v>
          </cell>
        </row>
        <row r="58">
          <cell r="A58" t="str">
            <v>VR1M013003</v>
          </cell>
          <cell r="B58">
            <v>23.714285714285715</v>
          </cell>
          <cell r="C58">
            <v>68</v>
          </cell>
          <cell r="D58">
            <v>40</v>
          </cell>
          <cell r="E58">
            <v>58</v>
          </cell>
          <cell r="F58">
            <v>166</v>
          </cell>
          <cell r="G58">
            <v>3</v>
          </cell>
          <cell r="H58">
            <v>2</v>
          </cell>
          <cell r="I58">
            <v>2</v>
          </cell>
          <cell r="J58">
            <v>7</v>
          </cell>
        </row>
        <row r="59">
          <cell r="A59" t="str">
            <v>VR1M01500P</v>
          </cell>
          <cell r="B59">
            <v>21.666666666666668</v>
          </cell>
          <cell r="C59">
            <v>75</v>
          </cell>
          <cell r="D59">
            <v>61</v>
          </cell>
          <cell r="E59">
            <v>59</v>
          </cell>
          <cell r="F59">
            <v>195</v>
          </cell>
          <cell r="G59">
            <v>3</v>
          </cell>
          <cell r="H59">
            <v>3</v>
          </cell>
          <cell r="I59">
            <v>3</v>
          </cell>
          <cell r="J59">
            <v>9</v>
          </cell>
        </row>
        <row r="60">
          <cell r="A60" t="str">
            <v>VR1M01600E</v>
          </cell>
          <cell r="B60">
            <v>18</v>
          </cell>
          <cell r="C60">
            <v>11</v>
          </cell>
          <cell r="D60">
            <v>22</v>
          </cell>
          <cell r="E60">
            <v>21</v>
          </cell>
          <cell r="F60">
            <v>54</v>
          </cell>
          <cell r="G60">
            <v>1</v>
          </cell>
          <cell r="H60">
            <v>1</v>
          </cell>
          <cell r="I60">
            <v>1</v>
          </cell>
          <cell r="J60">
            <v>3</v>
          </cell>
        </row>
        <row r="61">
          <cell r="A61" t="str">
            <v>VR1M01700A</v>
          </cell>
          <cell r="B61">
            <v>23.6</v>
          </cell>
          <cell r="C61">
            <v>25</v>
          </cell>
          <cell r="D61">
            <v>46</v>
          </cell>
          <cell r="E61">
            <v>47</v>
          </cell>
          <cell r="F61">
            <v>118</v>
          </cell>
          <cell r="G61">
            <v>1</v>
          </cell>
          <cell r="H61">
            <v>2</v>
          </cell>
          <cell r="I61">
            <v>2</v>
          </cell>
          <cell r="J61">
            <v>5</v>
          </cell>
        </row>
        <row r="62">
          <cell r="A62" t="str">
            <v>VR1M019002</v>
          </cell>
          <cell r="B62">
            <v>13</v>
          </cell>
          <cell r="C62">
            <v>13</v>
          </cell>
          <cell r="D62">
            <v>13</v>
          </cell>
          <cell r="E62">
            <v>13</v>
          </cell>
          <cell r="F62">
            <v>39</v>
          </cell>
          <cell r="G62">
            <v>1</v>
          </cell>
          <cell r="H62">
            <v>1</v>
          </cell>
          <cell r="I62">
            <v>1</v>
          </cell>
          <cell r="J62">
            <v>3</v>
          </cell>
        </row>
        <row r="63">
          <cell r="A63" t="str">
            <v>VR1M020006</v>
          </cell>
          <cell r="B63">
            <v>18.666666666666668</v>
          </cell>
          <cell r="C63">
            <v>22</v>
          </cell>
          <cell r="D63">
            <v>21</v>
          </cell>
          <cell r="E63">
            <v>13</v>
          </cell>
          <cell r="F63">
            <v>56</v>
          </cell>
          <cell r="G63">
            <v>1</v>
          </cell>
          <cell r="H63">
            <v>1</v>
          </cell>
          <cell r="I63">
            <v>1</v>
          </cell>
          <cell r="J63">
            <v>3</v>
          </cell>
        </row>
        <row r="64">
          <cell r="A64" t="str">
            <v>VR1M021002</v>
          </cell>
          <cell r="B64">
            <v>16.333333333333332</v>
          </cell>
          <cell r="C64">
            <v>16</v>
          </cell>
          <cell r="D64">
            <v>19</v>
          </cell>
          <cell r="E64">
            <v>14</v>
          </cell>
          <cell r="F64">
            <v>49</v>
          </cell>
          <cell r="G64">
            <v>1</v>
          </cell>
          <cell r="H64">
            <v>1</v>
          </cell>
          <cell r="I64">
            <v>1</v>
          </cell>
          <cell r="J64">
            <v>3</v>
          </cell>
        </row>
        <row r="65">
          <cell r="A65" t="str">
            <v>VR1M02200T</v>
          </cell>
          <cell r="B65">
            <v>26.333333333333332</v>
          </cell>
          <cell r="C65">
            <v>29</v>
          </cell>
          <cell r="D65">
            <v>26</v>
          </cell>
          <cell r="E65">
            <v>24</v>
          </cell>
          <cell r="F65">
            <v>79</v>
          </cell>
          <cell r="G65">
            <v>1</v>
          </cell>
          <cell r="H65">
            <v>1</v>
          </cell>
          <cell r="I65">
            <v>1</v>
          </cell>
          <cell r="J65">
            <v>3</v>
          </cell>
        </row>
        <row r="66">
          <cell r="A66" t="str">
            <v>VR1M02400D</v>
          </cell>
          <cell r="B66">
            <v>16.333333333333332</v>
          </cell>
          <cell r="C66">
            <v>29</v>
          </cell>
          <cell r="D66">
            <v>36</v>
          </cell>
          <cell r="E66">
            <v>33</v>
          </cell>
          <cell r="F66">
            <v>98</v>
          </cell>
          <cell r="G66">
            <v>2</v>
          </cell>
          <cell r="H66">
            <v>2</v>
          </cell>
          <cell r="I66">
            <v>2</v>
          </cell>
          <cell r="J66">
            <v>6</v>
          </cell>
        </row>
        <row r="67">
          <cell r="A67" t="str">
            <v>VR1M025009</v>
          </cell>
          <cell r="B67">
            <v>16.333333333333332</v>
          </cell>
          <cell r="C67">
            <v>11</v>
          </cell>
          <cell r="D67">
            <v>21</v>
          </cell>
          <cell r="E67">
            <v>17</v>
          </cell>
          <cell r="F67">
            <v>49</v>
          </cell>
          <cell r="G67">
            <v>1</v>
          </cell>
          <cell r="H67">
            <v>1</v>
          </cell>
          <cell r="I67">
            <v>1</v>
          </cell>
          <cell r="J67">
            <v>3</v>
          </cell>
        </row>
        <row r="68">
          <cell r="A68" t="str">
            <v>VR1M026005</v>
          </cell>
          <cell r="B68">
            <v>22.285714285714285</v>
          </cell>
          <cell r="C68">
            <v>66</v>
          </cell>
          <cell r="D68">
            <v>47</v>
          </cell>
          <cell r="E68">
            <v>43</v>
          </cell>
          <cell r="F68">
            <v>156</v>
          </cell>
          <cell r="G68">
            <v>3</v>
          </cell>
          <cell r="H68">
            <v>2</v>
          </cell>
          <cell r="I68">
            <v>2</v>
          </cell>
          <cell r="J68">
            <v>7</v>
          </cell>
        </row>
        <row r="69">
          <cell r="A69" t="str">
            <v>VR1M02900L</v>
          </cell>
          <cell r="B69">
            <v>18.8</v>
          </cell>
          <cell r="C69">
            <v>35</v>
          </cell>
          <cell r="D69">
            <v>39</v>
          </cell>
          <cell r="E69">
            <v>20</v>
          </cell>
          <cell r="F69">
            <v>94</v>
          </cell>
          <cell r="G69">
            <v>2</v>
          </cell>
          <cell r="H69">
            <v>2</v>
          </cell>
          <cell r="I69">
            <v>1</v>
          </cell>
          <cell r="J69">
            <v>5</v>
          </cell>
        </row>
        <row r="70">
          <cell r="A70" t="str">
            <v>VR1MN2500I</v>
          </cell>
          <cell r="B70">
            <v>17</v>
          </cell>
          <cell r="C70">
            <v>20</v>
          </cell>
          <cell r="D70">
            <v>13</v>
          </cell>
          <cell r="E70">
            <v>18</v>
          </cell>
          <cell r="F70">
            <v>51</v>
          </cell>
          <cell r="G70">
            <v>1</v>
          </cell>
          <cell r="H70">
            <v>1</v>
          </cell>
          <cell r="I70">
            <v>1</v>
          </cell>
          <cell r="J70">
            <v>3</v>
          </cell>
        </row>
      </sheetData>
      <sheetData sheetId="10"/>
      <sheetData sheetId="11"/>
      <sheetData sheetId="12"/>
      <sheetData sheetId="13">
        <row r="3">
          <cell r="A3" t="str">
            <v>codice</v>
          </cell>
          <cell r="B3" t="str">
            <v>alu_m</v>
          </cell>
          <cell r="C3" t="str">
            <v>al1</v>
          </cell>
          <cell r="D3" t="str">
            <v>al2</v>
          </cell>
          <cell r="E3" t="str">
            <v>al3</v>
          </cell>
          <cell r="F3" t="str">
            <v>al4</v>
          </cell>
          <cell r="G3" t="str">
            <v>al5</v>
          </cell>
          <cell r="H3" t="str">
            <v>al_tot</v>
          </cell>
          <cell r="I3" t="str">
            <v>cl1</v>
          </cell>
          <cell r="J3" t="str">
            <v>cl2</v>
          </cell>
          <cell r="K3" t="str">
            <v>cl3</v>
          </cell>
          <cell r="L3" t="str">
            <v>cl4</v>
          </cell>
          <cell r="M3" t="str">
            <v>cl5</v>
          </cell>
          <cell r="N3" t="str">
            <v>cl_tto</v>
          </cell>
        </row>
        <row r="4">
          <cell r="A4" t="str">
            <v>BLPC01500G</v>
          </cell>
          <cell r="B4">
            <v>12.2</v>
          </cell>
          <cell r="C4">
            <v>12</v>
          </cell>
          <cell r="D4">
            <v>11</v>
          </cell>
          <cell r="E4">
            <v>15</v>
          </cell>
          <cell r="F4">
            <v>11</v>
          </cell>
          <cell r="G4">
            <v>12</v>
          </cell>
          <cell r="H4">
            <v>61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5</v>
          </cell>
        </row>
        <row r="5">
          <cell r="A5" t="str">
            <v>BLPL01500D</v>
          </cell>
          <cell r="B5">
            <v>5.5</v>
          </cell>
          <cell r="F5">
            <v>1</v>
          </cell>
          <cell r="G5">
            <v>10</v>
          </cell>
          <cell r="H5">
            <v>11</v>
          </cell>
          <cell r="L5">
            <v>1</v>
          </cell>
          <cell r="M5">
            <v>1</v>
          </cell>
          <cell r="N5">
            <v>2</v>
          </cell>
        </row>
        <row r="6">
          <cell r="A6" t="str">
            <v>BLPL49500T</v>
          </cell>
          <cell r="B6">
            <v>16</v>
          </cell>
          <cell r="C6">
            <v>20</v>
          </cell>
          <cell r="D6">
            <v>13</v>
          </cell>
          <cell r="E6">
            <v>14</v>
          </cell>
          <cell r="F6">
            <v>15</v>
          </cell>
          <cell r="G6">
            <v>18</v>
          </cell>
          <cell r="H6">
            <v>80</v>
          </cell>
          <cell r="I6">
            <v>1</v>
          </cell>
          <cell r="J6">
            <v>1</v>
          </cell>
          <cell r="K6">
            <v>1</v>
          </cell>
          <cell r="L6">
            <v>1</v>
          </cell>
          <cell r="M6">
            <v>1</v>
          </cell>
          <cell r="N6">
            <v>5</v>
          </cell>
        </row>
        <row r="7">
          <cell r="A7" t="str">
            <v>BLPM01500Q</v>
          </cell>
          <cell r="B7">
            <v>13.8</v>
          </cell>
          <cell r="C7">
            <v>21</v>
          </cell>
          <cell r="D7">
            <v>11</v>
          </cell>
          <cell r="E7">
            <v>16</v>
          </cell>
          <cell r="F7">
            <v>9</v>
          </cell>
          <cell r="G7">
            <v>12</v>
          </cell>
          <cell r="H7">
            <v>69</v>
          </cell>
          <cell r="I7">
            <v>1</v>
          </cell>
          <cell r="J7">
            <v>1</v>
          </cell>
          <cell r="K7">
            <v>1</v>
          </cell>
          <cell r="L7">
            <v>1</v>
          </cell>
          <cell r="M7">
            <v>1</v>
          </cell>
          <cell r="N7">
            <v>5</v>
          </cell>
        </row>
        <row r="8">
          <cell r="A8" t="str">
            <v>BLPMMN5000</v>
          </cell>
          <cell r="B8">
            <v>8</v>
          </cell>
          <cell r="C8">
            <v>4</v>
          </cell>
          <cell r="D8">
            <v>4</v>
          </cell>
          <cell r="E8">
            <v>5</v>
          </cell>
          <cell r="F8">
            <v>10</v>
          </cell>
          <cell r="G8">
            <v>17</v>
          </cell>
          <cell r="H8">
            <v>40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5</v>
          </cell>
        </row>
        <row r="9">
          <cell r="A9" t="str">
            <v>BLPS54500H</v>
          </cell>
          <cell r="B9">
            <v>4.5</v>
          </cell>
          <cell r="C9">
            <v>4</v>
          </cell>
          <cell r="D9">
            <v>5</v>
          </cell>
          <cell r="H9">
            <v>9</v>
          </cell>
          <cell r="I9">
            <v>1</v>
          </cell>
          <cell r="J9">
            <v>1</v>
          </cell>
          <cell r="N9">
            <v>2</v>
          </cell>
        </row>
        <row r="10">
          <cell r="A10" t="str">
            <v>BLPSD7500D</v>
          </cell>
          <cell r="B10">
            <v>18.600000000000001</v>
          </cell>
          <cell r="C10">
            <v>16</v>
          </cell>
          <cell r="D10">
            <v>17</v>
          </cell>
          <cell r="E10">
            <v>20</v>
          </cell>
          <cell r="F10">
            <v>21</v>
          </cell>
          <cell r="G10">
            <v>19</v>
          </cell>
          <cell r="H10">
            <v>93</v>
          </cell>
          <cell r="I10">
            <v>1</v>
          </cell>
          <cell r="J10">
            <v>1</v>
          </cell>
          <cell r="K10">
            <v>1</v>
          </cell>
          <cell r="L10">
            <v>1</v>
          </cell>
          <cell r="M10">
            <v>1</v>
          </cell>
          <cell r="N10">
            <v>5</v>
          </cell>
        </row>
        <row r="11">
          <cell r="A11" t="str">
            <v>BLSL025006</v>
          </cell>
          <cell r="B11">
            <v>13.5</v>
          </cell>
          <cell r="F11">
            <v>5</v>
          </cell>
          <cell r="G11">
            <v>22</v>
          </cell>
          <cell r="H11">
            <v>27</v>
          </cell>
          <cell r="L11">
            <v>1</v>
          </cell>
          <cell r="M11">
            <v>1</v>
          </cell>
          <cell r="N11">
            <v>2</v>
          </cell>
        </row>
        <row r="12">
          <cell r="A12" t="str">
            <v>PDPC01500T</v>
          </cell>
          <cell r="B12">
            <v>15.25</v>
          </cell>
          <cell r="C12">
            <v>9</v>
          </cell>
          <cell r="D12">
            <v>14</v>
          </cell>
          <cell r="F12">
            <v>24</v>
          </cell>
          <cell r="G12">
            <v>14</v>
          </cell>
          <cell r="H12">
            <v>61</v>
          </cell>
          <cell r="I12">
            <v>1</v>
          </cell>
          <cell r="J12">
            <v>1</v>
          </cell>
          <cell r="L12">
            <v>1</v>
          </cell>
          <cell r="M12">
            <v>1</v>
          </cell>
          <cell r="N12">
            <v>4</v>
          </cell>
        </row>
        <row r="13">
          <cell r="A13" t="str">
            <v>PDPL02500A</v>
          </cell>
          <cell r="B13">
            <v>16.166666666666668</v>
          </cell>
          <cell r="C13">
            <v>9</v>
          </cell>
          <cell r="D13">
            <v>9</v>
          </cell>
          <cell r="E13">
            <v>16</v>
          </cell>
          <cell r="F13">
            <v>22</v>
          </cell>
          <cell r="G13">
            <v>41</v>
          </cell>
          <cell r="H13">
            <v>97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2</v>
          </cell>
          <cell r="N13">
            <v>6</v>
          </cell>
        </row>
        <row r="14">
          <cell r="A14" t="str">
            <v>PDPL04500G</v>
          </cell>
          <cell r="B14">
            <v>16.399999999999999</v>
          </cell>
          <cell r="C14">
            <v>16</v>
          </cell>
          <cell r="D14">
            <v>22</v>
          </cell>
          <cell r="E14">
            <v>10</v>
          </cell>
          <cell r="F14">
            <v>16</v>
          </cell>
          <cell r="G14">
            <v>18</v>
          </cell>
          <cell r="H14">
            <v>82</v>
          </cell>
          <cell r="I14">
            <v>1</v>
          </cell>
          <cell r="J14">
            <v>1</v>
          </cell>
          <cell r="K14">
            <v>1</v>
          </cell>
          <cell r="L14">
            <v>1</v>
          </cell>
          <cell r="M14">
            <v>1</v>
          </cell>
          <cell r="N14">
            <v>5</v>
          </cell>
        </row>
        <row r="15">
          <cell r="A15" t="str">
            <v>PDPM00500B</v>
          </cell>
          <cell r="B15">
            <v>17.8</v>
          </cell>
          <cell r="C15">
            <v>31</v>
          </cell>
          <cell r="D15">
            <v>38</v>
          </cell>
          <cell r="E15">
            <v>25</v>
          </cell>
          <cell r="F15">
            <v>44</v>
          </cell>
          <cell r="G15">
            <v>40</v>
          </cell>
          <cell r="H15">
            <v>178</v>
          </cell>
          <cell r="I15">
            <v>2</v>
          </cell>
          <cell r="J15">
            <v>2</v>
          </cell>
          <cell r="K15">
            <v>1</v>
          </cell>
          <cell r="L15">
            <v>3</v>
          </cell>
          <cell r="M15">
            <v>2</v>
          </cell>
          <cell r="N15">
            <v>10</v>
          </cell>
        </row>
        <row r="16">
          <cell r="A16" t="str">
            <v>PDPMPZ500Z</v>
          </cell>
          <cell r="B16">
            <v>6.5</v>
          </cell>
          <cell r="F16">
            <v>7</v>
          </cell>
          <cell r="G16">
            <v>6</v>
          </cell>
          <cell r="H16">
            <v>13</v>
          </cell>
          <cell r="L16">
            <v>1</v>
          </cell>
          <cell r="M16">
            <v>1</v>
          </cell>
          <cell r="N16">
            <v>2</v>
          </cell>
        </row>
        <row r="17">
          <cell r="A17" t="str">
            <v>PDPS00500A</v>
          </cell>
          <cell r="B17">
            <v>15.555555555555555</v>
          </cell>
          <cell r="C17">
            <v>19</v>
          </cell>
          <cell r="D17">
            <v>28</v>
          </cell>
          <cell r="E17">
            <v>25</v>
          </cell>
          <cell r="F17">
            <v>38</v>
          </cell>
          <cell r="G17">
            <v>30</v>
          </cell>
          <cell r="H17">
            <v>140</v>
          </cell>
          <cell r="I17">
            <v>1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9</v>
          </cell>
        </row>
        <row r="18">
          <cell r="A18" t="str">
            <v>PDPS02500G</v>
          </cell>
          <cell r="B18">
            <v>16.571428571428573</v>
          </cell>
          <cell r="C18">
            <v>8</v>
          </cell>
          <cell r="D18">
            <v>15</v>
          </cell>
          <cell r="E18">
            <v>22</v>
          </cell>
          <cell r="F18">
            <v>27</v>
          </cell>
          <cell r="G18">
            <v>44</v>
          </cell>
          <cell r="H18">
            <v>116</v>
          </cell>
          <cell r="I18">
            <v>1</v>
          </cell>
          <cell r="J18">
            <v>2</v>
          </cell>
          <cell r="K18">
            <v>1</v>
          </cell>
          <cell r="L18">
            <v>1</v>
          </cell>
          <cell r="M18">
            <v>2</v>
          </cell>
          <cell r="N18">
            <v>7</v>
          </cell>
        </row>
        <row r="19">
          <cell r="A19" t="str">
            <v>PDPS035006</v>
          </cell>
          <cell r="B19">
            <v>13.25</v>
          </cell>
          <cell r="C19">
            <v>10</v>
          </cell>
          <cell r="D19">
            <v>26</v>
          </cell>
          <cell r="E19">
            <v>30</v>
          </cell>
          <cell r="F19">
            <v>15</v>
          </cell>
          <cell r="G19">
            <v>25</v>
          </cell>
          <cell r="H19">
            <v>106</v>
          </cell>
          <cell r="I19">
            <v>2</v>
          </cell>
          <cell r="J19">
            <v>2</v>
          </cell>
          <cell r="K19">
            <v>2</v>
          </cell>
          <cell r="L19">
            <v>1</v>
          </cell>
          <cell r="M19">
            <v>1</v>
          </cell>
          <cell r="N19">
            <v>8</v>
          </cell>
        </row>
        <row r="20">
          <cell r="A20" t="str">
            <v>PDPS04500R</v>
          </cell>
          <cell r="B20">
            <v>24.2</v>
          </cell>
          <cell r="C20">
            <v>24</v>
          </cell>
          <cell r="D20">
            <v>22</v>
          </cell>
          <cell r="E20">
            <v>21</v>
          </cell>
          <cell r="F20">
            <v>28</v>
          </cell>
          <cell r="G20">
            <v>26</v>
          </cell>
          <cell r="H20">
            <v>121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5</v>
          </cell>
        </row>
        <row r="21">
          <cell r="A21" t="str">
            <v>PDPS065002</v>
          </cell>
          <cell r="B21">
            <v>24.4</v>
          </cell>
          <cell r="C21">
            <v>21</v>
          </cell>
          <cell r="D21">
            <v>22</v>
          </cell>
          <cell r="E21">
            <v>29</v>
          </cell>
          <cell r="F21">
            <v>25</v>
          </cell>
          <cell r="G21">
            <v>25</v>
          </cell>
          <cell r="H21">
            <v>122</v>
          </cell>
          <cell r="I21">
            <v>1</v>
          </cell>
          <cell r="J21">
            <v>1</v>
          </cell>
          <cell r="K21">
            <v>1</v>
          </cell>
          <cell r="L21">
            <v>1</v>
          </cell>
          <cell r="M21">
            <v>1</v>
          </cell>
          <cell r="N21">
            <v>5</v>
          </cell>
        </row>
        <row r="22">
          <cell r="A22" t="str">
            <v>PDPS77500P</v>
          </cell>
          <cell r="B22">
            <v>19.399999999999999</v>
          </cell>
          <cell r="C22">
            <v>19</v>
          </cell>
          <cell r="D22">
            <v>22</v>
          </cell>
          <cell r="E22">
            <v>18</v>
          </cell>
          <cell r="F22">
            <v>24</v>
          </cell>
          <cell r="G22">
            <v>14</v>
          </cell>
          <cell r="H22">
            <v>97</v>
          </cell>
          <cell r="I22">
            <v>1</v>
          </cell>
          <cell r="J22">
            <v>1</v>
          </cell>
          <cell r="K22">
            <v>1</v>
          </cell>
          <cell r="L22">
            <v>1</v>
          </cell>
          <cell r="M22">
            <v>1</v>
          </cell>
          <cell r="N22">
            <v>5</v>
          </cell>
        </row>
        <row r="23">
          <cell r="A23" t="str">
            <v>PDRHMH500P</v>
          </cell>
          <cell r="B23">
            <v>12</v>
          </cell>
          <cell r="C23">
            <v>16</v>
          </cell>
          <cell r="D23">
            <v>12</v>
          </cell>
          <cell r="E23">
            <v>20</v>
          </cell>
          <cell r="H23">
            <v>48</v>
          </cell>
          <cell r="I23">
            <v>1</v>
          </cell>
          <cell r="J23">
            <v>1</v>
          </cell>
          <cell r="K23">
            <v>2</v>
          </cell>
          <cell r="N23">
            <v>4</v>
          </cell>
        </row>
        <row r="24">
          <cell r="A24" t="str">
            <v>PDTD01500R</v>
          </cell>
          <cell r="B24">
            <v>10.666666666666666</v>
          </cell>
          <cell r="D24">
            <v>10</v>
          </cell>
          <cell r="E24">
            <v>6</v>
          </cell>
          <cell r="G24">
            <v>16</v>
          </cell>
          <cell r="H24">
            <v>32</v>
          </cell>
          <cell r="J24">
            <v>1</v>
          </cell>
          <cell r="K24">
            <v>1</v>
          </cell>
          <cell r="M24">
            <v>1</v>
          </cell>
          <cell r="N24">
            <v>3</v>
          </cell>
        </row>
        <row r="25">
          <cell r="A25" t="str">
            <v>PDTF015003</v>
          </cell>
          <cell r="B25">
            <v>11.6</v>
          </cell>
          <cell r="C25">
            <v>6</v>
          </cell>
          <cell r="D25">
            <v>8</v>
          </cell>
          <cell r="E25">
            <v>6</v>
          </cell>
          <cell r="F25">
            <v>8</v>
          </cell>
          <cell r="G25">
            <v>30</v>
          </cell>
          <cell r="H25">
            <v>58</v>
          </cell>
          <cell r="I25">
            <v>1</v>
          </cell>
          <cell r="J25">
            <v>1</v>
          </cell>
          <cell r="K25">
            <v>1</v>
          </cell>
          <cell r="L25">
            <v>1</v>
          </cell>
          <cell r="M25">
            <v>1</v>
          </cell>
          <cell r="N25">
            <v>5</v>
          </cell>
        </row>
        <row r="26">
          <cell r="A26" t="str">
            <v>TVPC005009</v>
          </cell>
          <cell r="B26">
            <v>20</v>
          </cell>
          <cell r="C26">
            <v>16</v>
          </cell>
          <cell r="D26">
            <v>18</v>
          </cell>
          <cell r="E26">
            <v>21</v>
          </cell>
          <cell r="F26">
            <v>16</v>
          </cell>
          <cell r="G26">
            <v>29</v>
          </cell>
          <cell r="H26">
            <v>100</v>
          </cell>
          <cell r="I26">
            <v>1</v>
          </cell>
          <cell r="J26">
            <v>1</v>
          </cell>
          <cell r="K26">
            <v>1</v>
          </cell>
          <cell r="L26">
            <v>1</v>
          </cell>
          <cell r="M26">
            <v>1</v>
          </cell>
          <cell r="N26">
            <v>5</v>
          </cell>
        </row>
        <row r="27">
          <cell r="A27" t="str">
            <v>TVPC01500X</v>
          </cell>
          <cell r="B27">
            <v>11.2</v>
          </cell>
          <cell r="C27">
            <v>7</v>
          </cell>
          <cell r="D27">
            <v>12</v>
          </cell>
          <cell r="E27">
            <v>10</v>
          </cell>
          <cell r="F27">
            <v>11</v>
          </cell>
          <cell r="G27">
            <v>16</v>
          </cell>
          <cell r="H27">
            <v>56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  <cell r="N27">
            <v>5</v>
          </cell>
        </row>
        <row r="28">
          <cell r="A28" t="str">
            <v>TVPC02500E</v>
          </cell>
          <cell r="B28">
            <v>12</v>
          </cell>
          <cell r="C28">
            <v>15</v>
          </cell>
          <cell r="D28">
            <v>8</v>
          </cell>
          <cell r="E28">
            <v>15</v>
          </cell>
          <cell r="F28">
            <v>9</v>
          </cell>
          <cell r="G28">
            <v>13</v>
          </cell>
          <cell r="H28">
            <v>60</v>
          </cell>
          <cell r="I28">
            <v>1</v>
          </cell>
          <cell r="J28">
            <v>1</v>
          </cell>
          <cell r="K28">
            <v>1</v>
          </cell>
          <cell r="L28">
            <v>1</v>
          </cell>
          <cell r="M28">
            <v>1</v>
          </cell>
          <cell r="N28">
            <v>5</v>
          </cell>
        </row>
        <row r="29">
          <cell r="A29" t="str">
            <v>TVPC035005</v>
          </cell>
          <cell r="B29">
            <v>8.8000000000000007</v>
          </cell>
          <cell r="C29">
            <v>2</v>
          </cell>
          <cell r="D29">
            <v>8</v>
          </cell>
          <cell r="E29">
            <v>15</v>
          </cell>
          <cell r="F29">
            <v>7</v>
          </cell>
          <cell r="G29">
            <v>12</v>
          </cell>
          <cell r="H29">
            <v>44</v>
          </cell>
          <cell r="I29">
            <v>1</v>
          </cell>
          <cell r="J29">
            <v>1</v>
          </cell>
          <cell r="K29">
            <v>1</v>
          </cell>
          <cell r="L29">
            <v>1</v>
          </cell>
          <cell r="M29">
            <v>1</v>
          </cell>
          <cell r="N29">
            <v>5</v>
          </cell>
        </row>
        <row r="30">
          <cell r="A30" t="str">
            <v>TVPC04500Q</v>
          </cell>
          <cell r="B30">
            <v>9</v>
          </cell>
          <cell r="E30">
            <v>7</v>
          </cell>
          <cell r="F30">
            <v>11</v>
          </cell>
          <cell r="H30">
            <v>18</v>
          </cell>
          <cell r="K30">
            <v>1</v>
          </cell>
          <cell r="L30">
            <v>1</v>
          </cell>
          <cell r="N30">
            <v>2</v>
          </cell>
        </row>
        <row r="31">
          <cell r="A31" t="str">
            <v>TVPC48500H</v>
          </cell>
          <cell r="B31">
            <v>17.600000000000001</v>
          </cell>
          <cell r="C31">
            <v>16</v>
          </cell>
          <cell r="D31">
            <v>18</v>
          </cell>
          <cell r="E31">
            <v>21</v>
          </cell>
          <cell r="F31">
            <v>16</v>
          </cell>
          <cell r="G31">
            <v>17</v>
          </cell>
          <cell r="H31">
            <v>88</v>
          </cell>
          <cell r="I31">
            <v>1</v>
          </cell>
          <cell r="J31">
            <v>1</v>
          </cell>
          <cell r="K31">
            <v>1</v>
          </cell>
          <cell r="L31">
            <v>1</v>
          </cell>
          <cell r="M31">
            <v>1</v>
          </cell>
          <cell r="N31">
            <v>5</v>
          </cell>
        </row>
        <row r="32">
          <cell r="A32" t="str">
            <v>TVPL005007</v>
          </cell>
          <cell r="B32">
            <v>13.666666666666666</v>
          </cell>
          <cell r="C32">
            <v>6</v>
          </cell>
          <cell r="D32">
            <v>9</v>
          </cell>
          <cell r="E32">
            <v>17</v>
          </cell>
          <cell r="F32">
            <v>25</v>
          </cell>
          <cell r="G32">
            <v>25</v>
          </cell>
          <cell r="H32">
            <v>82</v>
          </cell>
          <cell r="I32">
            <v>1</v>
          </cell>
          <cell r="J32">
            <v>1</v>
          </cell>
          <cell r="K32">
            <v>1</v>
          </cell>
          <cell r="L32">
            <v>2</v>
          </cell>
          <cell r="M32">
            <v>1</v>
          </cell>
          <cell r="N32">
            <v>6</v>
          </cell>
        </row>
        <row r="33">
          <cell r="A33" t="str">
            <v>TVPL06500V</v>
          </cell>
          <cell r="B33">
            <v>7</v>
          </cell>
          <cell r="F33">
            <v>7</v>
          </cell>
          <cell r="G33">
            <v>7</v>
          </cell>
          <cell r="H33">
            <v>14</v>
          </cell>
          <cell r="L33">
            <v>1</v>
          </cell>
          <cell r="M33">
            <v>1</v>
          </cell>
          <cell r="N33">
            <v>2</v>
          </cell>
        </row>
        <row r="34">
          <cell r="A34" t="str">
            <v>TVPL07500D</v>
          </cell>
          <cell r="B34">
            <v>9.6</v>
          </cell>
          <cell r="C34">
            <v>5</v>
          </cell>
          <cell r="D34">
            <v>15</v>
          </cell>
          <cell r="E34">
            <v>12</v>
          </cell>
          <cell r="F34">
            <v>10</v>
          </cell>
          <cell r="G34">
            <v>6</v>
          </cell>
          <cell r="H34">
            <v>48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  <cell r="N34">
            <v>5</v>
          </cell>
        </row>
        <row r="35">
          <cell r="A35" t="str">
            <v>TVPL08500G</v>
          </cell>
          <cell r="B35">
            <v>18.166666666666668</v>
          </cell>
          <cell r="C35">
            <v>24</v>
          </cell>
          <cell r="D35">
            <v>21</v>
          </cell>
          <cell r="E35">
            <v>15</v>
          </cell>
          <cell r="F35">
            <v>27</v>
          </cell>
          <cell r="G35">
            <v>22</v>
          </cell>
          <cell r="H35">
            <v>109</v>
          </cell>
          <cell r="I35">
            <v>1</v>
          </cell>
          <cell r="J35">
            <v>1</v>
          </cell>
          <cell r="K35">
            <v>1</v>
          </cell>
          <cell r="L35">
            <v>2</v>
          </cell>
          <cell r="M35">
            <v>1</v>
          </cell>
          <cell r="N35">
            <v>6</v>
          </cell>
        </row>
        <row r="36">
          <cell r="A36" t="str">
            <v>TVPL75500A</v>
          </cell>
          <cell r="B36">
            <v>14.6</v>
          </cell>
          <cell r="C36">
            <v>21</v>
          </cell>
          <cell r="D36">
            <v>18</v>
          </cell>
          <cell r="E36">
            <v>12</v>
          </cell>
          <cell r="F36">
            <v>11</v>
          </cell>
          <cell r="G36">
            <v>11</v>
          </cell>
          <cell r="H36">
            <v>73</v>
          </cell>
          <cell r="I36">
            <v>1</v>
          </cell>
          <cell r="J36">
            <v>1</v>
          </cell>
          <cell r="K36">
            <v>1</v>
          </cell>
          <cell r="L36">
            <v>1</v>
          </cell>
          <cell r="M36">
            <v>1</v>
          </cell>
          <cell r="N36">
            <v>5</v>
          </cell>
        </row>
        <row r="37">
          <cell r="A37" t="str">
            <v>TVPLBE5000</v>
          </cell>
          <cell r="B37">
            <v>8.9</v>
          </cell>
          <cell r="C37">
            <v>17</v>
          </cell>
          <cell r="D37">
            <v>15</v>
          </cell>
          <cell r="E37">
            <v>17</v>
          </cell>
          <cell r="F37">
            <v>18</v>
          </cell>
          <cell r="G37">
            <v>22</v>
          </cell>
          <cell r="H37">
            <v>89</v>
          </cell>
          <cell r="I37">
            <v>2</v>
          </cell>
          <cell r="J37">
            <v>2</v>
          </cell>
          <cell r="K37">
            <v>2</v>
          </cell>
          <cell r="L37">
            <v>2</v>
          </cell>
          <cell r="M37">
            <v>2</v>
          </cell>
          <cell r="N37">
            <v>10</v>
          </cell>
        </row>
        <row r="38">
          <cell r="A38" t="str">
            <v>TVPM035009</v>
          </cell>
          <cell r="B38">
            <v>14</v>
          </cell>
          <cell r="E38">
            <v>19</v>
          </cell>
          <cell r="F38">
            <v>13</v>
          </cell>
          <cell r="G38">
            <v>10</v>
          </cell>
          <cell r="H38">
            <v>42</v>
          </cell>
          <cell r="K38">
            <v>1</v>
          </cell>
          <cell r="L38">
            <v>1</v>
          </cell>
          <cell r="M38">
            <v>1</v>
          </cell>
          <cell r="N38">
            <v>3</v>
          </cell>
        </row>
        <row r="39">
          <cell r="A39" t="str">
            <v>TVPM05500E</v>
          </cell>
          <cell r="B39">
            <v>8.3333333333333339</v>
          </cell>
          <cell r="F39">
            <v>10</v>
          </cell>
          <cell r="G39">
            <v>15</v>
          </cell>
          <cell r="H39">
            <v>25</v>
          </cell>
          <cell r="L39">
            <v>1</v>
          </cell>
          <cell r="M39">
            <v>2</v>
          </cell>
          <cell r="N39">
            <v>3</v>
          </cell>
        </row>
        <row r="40">
          <cell r="A40" t="str">
            <v>TVPS00500C</v>
          </cell>
          <cell r="B40">
            <v>21</v>
          </cell>
          <cell r="D40">
            <v>23</v>
          </cell>
          <cell r="E40">
            <v>17</v>
          </cell>
          <cell r="F40">
            <v>23</v>
          </cell>
          <cell r="G40">
            <v>21</v>
          </cell>
          <cell r="H40">
            <v>84</v>
          </cell>
          <cell r="J40">
            <v>1</v>
          </cell>
          <cell r="K40">
            <v>1</v>
          </cell>
          <cell r="L40">
            <v>1</v>
          </cell>
          <cell r="M40">
            <v>1</v>
          </cell>
          <cell r="N40">
            <v>4</v>
          </cell>
        </row>
        <row r="41">
          <cell r="A41" t="str">
            <v>TVPS015003</v>
          </cell>
          <cell r="B41">
            <v>17.777777777777779</v>
          </cell>
          <cell r="C41">
            <v>28</v>
          </cell>
          <cell r="D41">
            <v>35</v>
          </cell>
          <cell r="E41">
            <v>26</v>
          </cell>
          <cell r="F41">
            <v>34</v>
          </cell>
          <cell r="G41">
            <v>37</v>
          </cell>
          <cell r="H41">
            <v>160</v>
          </cell>
          <cell r="I41">
            <v>2</v>
          </cell>
          <cell r="J41">
            <v>2</v>
          </cell>
          <cell r="K41">
            <v>1</v>
          </cell>
          <cell r="L41">
            <v>2</v>
          </cell>
          <cell r="M41">
            <v>2</v>
          </cell>
          <cell r="N41">
            <v>9</v>
          </cell>
        </row>
        <row r="42">
          <cell r="A42" t="str">
            <v>TVPS02500N</v>
          </cell>
          <cell r="B42">
            <v>19.399999999999999</v>
          </cell>
          <cell r="C42">
            <v>25</v>
          </cell>
          <cell r="D42">
            <v>16</v>
          </cell>
          <cell r="E42">
            <v>13</v>
          </cell>
          <cell r="F42">
            <v>17</v>
          </cell>
          <cell r="G42">
            <v>26</v>
          </cell>
          <cell r="H42">
            <v>97</v>
          </cell>
          <cell r="I42">
            <v>1</v>
          </cell>
          <cell r="J42">
            <v>1</v>
          </cell>
          <cell r="K42">
            <v>1</v>
          </cell>
          <cell r="L42">
            <v>1</v>
          </cell>
          <cell r="M42">
            <v>1</v>
          </cell>
          <cell r="N42">
            <v>5</v>
          </cell>
        </row>
        <row r="43">
          <cell r="A43" t="str">
            <v>TVPS035008</v>
          </cell>
          <cell r="B43">
            <v>13.2</v>
          </cell>
          <cell r="C43">
            <v>37</v>
          </cell>
          <cell r="D43">
            <v>29</v>
          </cell>
          <cell r="E43">
            <v>30</v>
          </cell>
          <cell r="F43">
            <v>18</v>
          </cell>
          <cell r="G43">
            <v>18</v>
          </cell>
          <cell r="H43">
            <v>132</v>
          </cell>
          <cell r="I43">
            <v>3</v>
          </cell>
          <cell r="J43">
            <v>2</v>
          </cell>
          <cell r="K43">
            <v>2</v>
          </cell>
          <cell r="L43">
            <v>2</v>
          </cell>
          <cell r="M43">
            <v>1</v>
          </cell>
          <cell r="N43">
            <v>10</v>
          </cell>
        </row>
        <row r="44">
          <cell r="A44" t="str">
            <v>TVPS05500D</v>
          </cell>
          <cell r="B44">
            <v>10.6</v>
          </cell>
          <cell r="C44">
            <v>13</v>
          </cell>
          <cell r="D44">
            <v>14</v>
          </cell>
          <cell r="E44">
            <v>18</v>
          </cell>
          <cell r="F44">
            <v>30</v>
          </cell>
          <cell r="G44">
            <v>31</v>
          </cell>
          <cell r="H44">
            <v>106</v>
          </cell>
          <cell r="I44">
            <v>2</v>
          </cell>
          <cell r="J44">
            <v>2</v>
          </cell>
          <cell r="K44">
            <v>2</v>
          </cell>
          <cell r="L44">
            <v>2</v>
          </cell>
          <cell r="M44">
            <v>2</v>
          </cell>
          <cell r="N44">
            <v>10</v>
          </cell>
        </row>
        <row r="45">
          <cell r="A45" t="str">
            <v>TVPS065004</v>
          </cell>
          <cell r="B45">
            <v>22.4</v>
          </cell>
          <cell r="C45">
            <v>27</v>
          </cell>
          <cell r="D45">
            <v>17</v>
          </cell>
          <cell r="E45">
            <v>23</v>
          </cell>
          <cell r="F45">
            <v>24</v>
          </cell>
          <cell r="G45">
            <v>21</v>
          </cell>
          <cell r="H45">
            <v>112</v>
          </cell>
          <cell r="I45">
            <v>1</v>
          </cell>
          <cell r="J45">
            <v>1</v>
          </cell>
          <cell r="K45">
            <v>1</v>
          </cell>
          <cell r="L45">
            <v>1</v>
          </cell>
          <cell r="M45">
            <v>1</v>
          </cell>
          <cell r="N45">
            <v>5</v>
          </cell>
        </row>
        <row r="46">
          <cell r="A46" t="str">
            <v>TVPS57500F</v>
          </cell>
          <cell r="B46">
            <v>15</v>
          </cell>
          <cell r="D46">
            <v>11</v>
          </cell>
          <cell r="E46">
            <v>20</v>
          </cell>
          <cell r="F46">
            <v>14</v>
          </cell>
          <cell r="G46">
            <v>15</v>
          </cell>
          <cell r="H46">
            <v>60</v>
          </cell>
          <cell r="J46">
            <v>1</v>
          </cell>
          <cell r="K46">
            <v>1</v>
          </cell>
          <cell r="L46">
            <v>1</v>
          </cell>
          <cell r="M46">
            <v>1</v>
          </cell>
          <cell r="N46">
            <v>4</v>
          </cell>
        </row>
        <row r="47">
          <cell r="A47" t="str">
            <v>TVPSIL5006</v>
          </cell>
          <cell r="B47">
            <v>7</v>
          </cell>
          <cell r="C47">
            <v>7</v>
          </cell>
          <cell r="H47">
            <v>7</v>
          </cell>
          <cell r="I47">
            <v>1</v>
          </cell>
          <cell r="N47">
            <v>1</v>
          </cell>
        </row>
        <row r="48">
          <cell r="A48" t="str">
            <v>TVPSN55005</v>
          </cell>
          <cell r="B48">
            <v>8.8000000000000007</v>
          </cell>
          <cell r="C48">
            <v>30</v>
          </cell>
          <cell r="D48">
            <v>14</v>
          </cell>
          <cell r="H48">
            <v>44</v>
          </cell>
          <cell r="I48">
            <v>3</v>
          </cell>
          <cell r="J48">
            <v>2</v>
          </cell>
          <cell r="N48">
            <v>5</v>
          </cell>
        </row>
        <row r="49">
          <cell r="A49" t="str">
            <v>TVRA3C5009</v>
          </cell>
          <cell r="B49">
            <v>19.5</v>
          </cell>
          <cell r="C49">
            <v>21</v>
          </cell>
          <cell r="D49">
            <v>18</v>
          </cell>
          <cell r="H49">
            <v>39</v>
          </cell>
          <cell r="I49">
            <v>1</v>
          </cell>
          <cell r="J49">
            <v>1</v>
          </cell>
          <cell r="N49">
            <v>2</v>
          </cell>
        </row>
        <row r="50">
          <cell r="A50" t="str">
            <v>TVRFZR500L</v>
          </cell>
          <cell r="B50">
            <v>19</v>
          </cell>
          <cell r="G50">
            <v>19</v>
          </cell>
          <cell r="H50">
            <v>19</v>
          </cell>
          <cell r="M50">
            <v>1</v>
          </cell>
          <cell r="N50">
            <v>1</v>
          </cell>
        </row>
        <row r="51">
          <cell r="A51" t="str">
            <v>TVTB205003</v>
          </cell>
          <cell r="B51">
            <v>19</v>
          </cell>
          <cell r="C51">
            <v>31</v>
          </cell>
          <cell r="D51">
            <v>24</v>
          </cell>
          <cell r="E51">
            <v>20</v>
          </cell>
          <cell r="F51">
            <v>18</v>
          </cell>
          <cell r="G51">
            <v>21</v>
          </cell>
          <cell r="H51">
            <v>114</v>
          </cell>
          <cell r="I51">
            <v>2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6</v>
          </cell>
        </row>
        <row r="52">
          <cell r="A52" t="str">
            <v>TVTD02500D</v>
          </cell>
          <cell r="B52">
            <v>16</v>
          </cell>
          <cell r="C52">
            <v>19</v>
          </cell>
          <cell r="D52">
            <v>17</v>
          </cell>
          <cell r="E52">
            <v>17</v>
          </cell>
          <cell r="F52">
            <v>11</v>
          </cell>
          <cell r="G52">
            <v>16</v>
          </cell>
          <cell r="H52">
            <v>80</v>
          </cell>
          <cell r="I52">
            <v>1</v>
          </cell>
          <cell r="J52">
            <v>1</v>
          </cell>
          <cell r="K52">
            <v>1</v>
          </cell>
          <cell r="L52">
            <v>1</v>
          </cell>
          <cell r="M52">
            <v>1</v>
          </cell>
          <cell r="N52">
            <v>5</v>
          </cell>
        </row>
        <row r="53">
          <cell r="A53" t="str">
            <v>TVTD07500E</v>
          </cell>
          <cell r="B53">
            <v>10.4</v>
          </cell>
          <cell r="C53">
            <v>10</v>
          </cell>
          <cell r="D53">
            <v>11</v>
          </cell>
          <cell r="E53">
            <v>14</v>
          </cell>
          <cell r="F53">
            <v>8</v>
          </cell>
          <cell r="G53">
            <v>9</v>
          </cell>
          <cell r="H53">
            <v>52</v>
          </cell>
          <cell r="I53">
            <v>1</v>
          </cell>
          <cell r="J53">
            <v>1</v>
          </cell>
          <cell r="K53">
            <v>1</v>
          </cell>
          <cell r="L53">
            <v>1</v>
          </cell>
          <cell r="M53">
            <v>1</v>
          </cell>
          <cell r="N53">
            <v>5</v>
          </cell>
        </row>
        <row r="54">
          <cell r="A54" t="str">
            <v>TVTF015005</v>
          </cell>
          <cell r="B54">
            <v>15.4</v>
          </cell>
          <cell r="C54">
            <v>14</v>
          </cell>
          <cell r="D54">
            <v>19</v>
          </cell>
          <cell r="E54">
            <v>14</v>
          </cell>
          <cell r="F54">
            <v>13</v>
          </cell>
          <cell r="G54">
            <v>17</v>
          </cell>
          <cell r="H54">
            <v>77</v>
          </cell>
          <cell r="I54">
            <v>1</v>
          </cell>
          <cell r="J54">
            <v>1</v>
          </cell>
          <cell r="K54">
            <v>1</v>
          </cell>
          <cell r="L54">
            <v>1</v>
          </cell>
          <cell r="M54">
            <v>1</v>
          </cell>
          <cell r="N54">
            <v>5</v>
          </cell>
        </row>
        <row r="55">
          <cell r="A55" t="str">
            <v>TVTF02500Q</v>
          </cell>
          <cell r="B55">
            <v>11.8</v>
          </cell>
          <cell r="C55">
            <v>6</v>
          </cell>
          <cell r="D55">
            <v>14</v>
          </cell>
          <cell r="E55">
            <v>9</v>
          </cell>
          <cell r="F55">
            <v>13</v>
          </cell>
          <cell r="G55">
            <v>17</v>
          </cell>
          <cell r="H55">
            <v>59</v>
          </cell>
          <cell r="I55">
            <v>1</v>
          </cell>
          <cell r="J55">
            <v>1</v>
          </cell>
          <cell r="K55">
            <v>1</v>
          </cell>
          <cell r="L55">
            <v>1</v>
          </cell>
          <cell r="M55">
            <v>1</v>
          </cell>
          <cell r="N55">
            <v>5</v>
          </cell>
        </row>
        <row r="56">
          <cell r="A56" t="str">
            <v>TVTLZ1500A</v>
          </cell>
          <cell r="B56">
            <v>10</v>
          </cell>
          <cell r="C56">
            <v>4</v>
          </cell>
          <cell r="D56">
            <v>8</v>
          </cell>
          <cell r="E56">
            <v>11</v>
          </cell>
          <cell r="F56">
            <v>10</v>
          </cell>
          <cell r="G56">
            <v>17</v>
          </cell>
          <cell r="H56">
            <v>50</v>
          </cell>
          <cell r="I56">
            <v>1</v>
          </cell>
          <cell r="J56">
            <v>1</v>
          </cell>
          <cell r="K56">
            <v>1</v>
          </cell>
          <cell r="L56">
            <v>1</v>
          </cell>
          <cell r="M56">
            <v>1</v>
          </cell>
          <cell r="N56">
            <v>5</v>
          </cell>
        </row>
        <row r="57">
          <cell r="A57" t="str">
            <v>VEPC01500X</v>
          </cell>
          <cell r="B57">
            <v>10</v>
          </cell>
          <cell r="E57">
            <v>8</v>
          </cell>
          <cell r="F57">
            <v>9</v>
          </cell>
          <cell r="G57">
            <v>13</v>
          </cell>
          <cell r="H57">
            <v>30</v>
          </cell>
          <cell r="K57">
            <v>1</v>
          </cell>
          <cell r="L57">
            <v>1</v>
          </cell>
          <cell r="M57">
            <v>1</v>
          </cell>
          <cell r="N57">
            <v>3</v>
          </cell>
        </row>
        <row r="58">
          <cell r="A58" t="str">
            <v>VEPC02500E</v>
          </cell>
          <cell r="B58">
            <v>10.4</v>
          </cell>
          <cell r="C58">
            <v>4</v>
          </cell>
          <cell r="D58">
            <v>5</v>
          </cell>
          <cell r="E58">
            <v>10</v>
          </cell>
          <cell r="F58">
            <v>17</v>
          </cell>
          <cell r="G58">
            <v>16</v>
          </cell>
          <cell r="H58">
            <v>52</v>
          </cell>
          <cell r="I58">
            <v>1</v>
          </cell>
          <cell r="J58">
            <v>1</v>
          </cell>
          <cell r="K58">
            <v>1</v>
          </cell>
          <cell r="L58">
            <v>1</v>
          </cell>
          <cell r="M58">
            <v>1</v>
          </cell>
          <cell r="N58">
            <v>5</v>
          </cell>
        </row>
        <row r="59">
          <cell r="A59" t="str">
            <v>VEPL01500T</v>
          </cell>
          <cell r="B59">
            <v>12.25</v>
          </cell>
          <cell r="D59">
            <v>18</v>
          </cell>
          <cell r="E59">
            <v>11</v>
          </cell>
          <cell r="F59">
            <v>11</v>
          </cell>
          <cell r="G59">
            <v>9</v>
          </cell>
          <cell r="H59">
            <v>49</v>
          </cell>
          <cell r="J59">
            <v>1</v>
          </cell>
          <cell r="K59">
            <v>1</v>
          </cell>
          <cell r="L59">
            <v>1</v>
          </cell>
          <cell r="M59">
            <v>1</v>
          </cell>
          <cell r="N59">
            <v>4</v>
          </cell>
        </row>
        <row r="60">
          <cell r="A60" t="str">
            <v>VEPL04500N</v>
          </cell>
          <cell r="B60">
            <v>5.7777777777777777</v>
          </cell>
          <cell r="C60">
            <v>2</v>
          </cell>
          <cell r="D60">
            <v>11</v>
          </cell>
          <cell r="E60">
            <v>5</v>
          </cell>
          <cell r="F60">
            <v>17</v>
          </cell>
          <cell r="G60">
            <v>17</v>
          </cell>
          <cell r="H60">
            <v>52</v>
          </cell>
          <cell r="I60">
            <v>1</v>
          </cell>
          <cell r="J60">
            <v>2</v>
          </cell>
          <cell r="K60">
            <v>2</v>
          </cell>
          <cell r="L60">
            <v>2</v>
          </cell>
          <cell r="M60">
            <v>2</v>
          </cell>
          <cell r="N60">
            <v>9</v>
          </cell>
        </row>
        <row r="61">
          <cell r="A61" t="str">
            <v>VEPL4H500R</v>
          </cell>
          <cell r="B61">
            <v>11</v>
          </cell>
          <cell r="C61">
            <v>2</v>
          </cell>
          <cell r="D61">
            <v>10</v>
          </cell>
          <cell r="E61">
            <v>15</v>
          </cell>
          <cell r="F61">
            <v>17</v>
          </cell>
          <cell r="G61">
            <v>11</v>
          </cell>
          <cell r="H61">
            <v>55</v>
          </cell>
          <cell r="I61">
            <v>1</v>
          </cell>
          <cell r="J61">
            <v>1</v>
          </cell>
          <cell r="K61">
            <v>1</v>
          </cell>
          <cell r="L61">
            <v>1</v>
          </cell>
          <cell r="M61">
            <v>1</v>
          </cell>
          <cell r="N61">
            <v>5</v>
          </cell>
        </row>
        <row r="62">
          <cell r="A62" t="str">
            <v>VEPMLV5000</v>
          </cell>
          <cell r="B62">
            <v>12</v>
          </cell>
          <cell r="C62">
            <v>5</v>
          </cell>
          <cell r="D62">
            <v>12</v>
          </cell>
          <cell r="E62">
            <v>14</v>
          </cell>
          <cell r="F62">
            <v>13</v>
          </cell>
          <cell r="G62">
            <v>16</v>
          </cell>
          <cell r="H62">
            <v>60</v>
          </cell>
          <cell r="I62">
            <v>1</v>
          </cell>
          <cell r="J62">
            <v>1</v>
          </cell>
          <cell r="K62">
            <v>1</v>
          </cell>
          <cell r="L62">
            <v>1</v>
          </cell>
          <cell r="M62">
            <v>1</v>
          </cell>
          <cell r="N62">
            <v>5</v>
          </cell>
        </row>
        <row r="63">
          <cell r="A63" t="str">
            <v>VEPS00500C</v>
          </cell>
          <cell r="B63">
            <v>15.714285714285714</v>
          </cell>
          <cell r="C63">
            <v>10</v>
          </cell>
          <cell r="D63">
            <v>13</v>
          </cell>
          <cell r="E63">
            <v>24</v>
          </cell>
          <cell r="F63">
            <v>27</v>
          </cell>
          <cell r="G63">
            <v>36</v>
          </cell>
          <cell r="H63">
            <v>110</v>
          </cell>
          <cell r="I63">
            <v>1</v>
          </cell>
          <cell r="J63">
            <v>1</v>
          </cell>
          <cell r="K63">
            <v>1</v>
          </cell>
          <cell r="L63">
            <v>2</v>
          </cell>
          <cell r="M63">
            <v>2</v>
          </cell>
          <cell r="N63">
            <v>7</v>
          </cell>
        </row>
        <row r="64">
          <cell r="A64" t="str">
            <v>VEPS015003</v>
          </cell>
          <cell r="B64">
            <v>8</v>
          </cell>
          <cell r="C64">
            <v>16</v>
          </cell>
          <cell r="D64">
            <v>7</v>
          </cell>
          <cell r="E64">
            <v>18</v>
          </cell>
          <cell r="F64">
            <v>17</v>
          </cell>
          <cell r="G64">
            <v>22</v>
          </cell>
          <cell r="H64">
            <v>80</v>
          </cell>
          <cell r="I64">
            <v>2</v>
          </cell>
          <cell r="J64">
            <v>2</v>
          </cell>
          <cell r="K64">
            <v>2</v>
          </cell>
          <cell r="L64">
            <v>2</v>
          </cell>
          <cell r="M64">
            <v>2</v>
          </cell>
          <cell r="N64">
            <v>10</v>
          </cell>
        </row>
        <row r="65">
          <cell r="A65" t="str">
            <v>VEPS04500V</v>
          </cell>
          <cell r="B65">
            <v>8.6</v>
          </cell>
          <cell r="C65">
            <v>4</v>
          </cell>
          <cell r="D65">
            <v>8</v>
          </cell>
          <cell r="E65">
            <v>7</v>
          </cell>
          <cell r="F65">
            <v>13</v>
          </cell>
          <cell r="G65">
            <v>11</v>
          </cell>
          <cell r="H65">
            <v>43</v>
          </cell>
          <cell r="I65">
            <v>1</v>
          </cell>
          <cell r="J65">
            <v>1</v>
          </cell>
          <cell r="K65">
            <v>1</v>
          </cell>
          <cell r="L65">
            <v>1</v>
          </cell>
          <cell r="M65">
            <v>1</v>
          </cell>
          <cell r="N65">
            <v>5</v>
          </cell>
        </row>
        <row r="66">
          <cell r="A66" t="str">
            <v>VETF015005</v>
          </cell>
          <cell r="B66">
            <v>20.833333333333332</v>
          </cell>
          <cell r="C66">
            <v>25</v>
          </cell>
          <cell r="D66">
            <v>29</v>
          </cell>
          <cell r="E66">
            <v>76</v>
          </cell>
          <cell r="F66">
            <v>70</v>
          </cell>
          <cell r="G66">
            <v>50</v>
          </cell>
          <cell r="H66">
            <v>250</v>
          </cell>
          <cell r="I66">
            <v>2</v>
          </cell>
          <cell r="J66">
            <v>2</v>
          </cell>
          <cell r="K66">
            <v>3</v>
          </cell>
          <cell r="L66">
            <v>3</v>
          </cell>
          <cell r="M66">
            <v>2</v>
          </cell>
          <cell r="N66">
            <v>12</v>
          </cell>
        </row>
        <row r="67">
          <cell r="A67" t="str">
            <v>VETL015009</v>
          </cell>
          <cell r="B67">
            <v>14</v>
          </cell>
          <cell r="G67">
            <v>14</v>
          </cell>
          <cell r="H67">
            <v>14</v>
          </cell>
          <cell r="M67">
            <v>1</v>
          </cell>
          <cell r="N67">
            <v>1</v>
          </cell>
        </row>
        <row r="68">
          <cell r="A68" t="str">
            <v>VETN745000</v>
          </cell>
          <cell r="B68">
            <v>13</v>
          </cell>
          <cell r="C68">
            <v>14</v>
          </cell>
          <cell r="D68">
            <v>14</v>
          </cell>
          <cell r="E68">
            <v>11</v>
          </cell>
          <cell r="H68">
            <v>39</v>
          </cell>
          <cell r="I68">
            <v>1</v>
          </cell>
          <cell r="J68">
            <v>1</v>
          </cell>
          <cell r="K68">
            <v>1</v>
          </cell>
          <cell r="N68">
            <v>3</v>
          </cell>
        </row>
        <row r="69">
          <cell r="A69" t="str">
            <v>VIPC02500T</v>
          </cell>
          <cell r="B69">
            <v>6</v>
          </cell>
          <cell r="E69">
            <v>6</v>
          </cell>
          <cell r="G69">
            <v>6</v>
          </cell>
          <cell r="H69">
            <v>12</v>
          </cell>
          <cell r="K69">
            <v>1</v>
          </cell>
          <cell r="M69">
            <v>1</v>
          </cell>
          <cell r="N69">
            <v>2</v>
          </cell>
        </row>
        <row r="70">
          <cell r="A70" t="str">
            <v>VIPL015005</v>
          </cell>
          <cell r="B70">
            <v>14</v>
          </cell>
          <cell r="C70">
            <v>8</v>
          </cell>
          <cell r="D70">
            <v>12</v>
          </cell>
          <cell r="E70">
            <v>17</v>
          </cell>
          <cell r="F70">
            <v>11</v>
          </cell>
          <cell r="G70">
            <v>22</v>
          </cell>
          <cell r="H70">
            <v>70</v>
          </cell>
          <cell r="I70">
            <v>1</v>
          </cell>
          <cell r="J70">
            <v>1</v>
          </cell>
          <cell r="K70">
            <v>1</v>
          </cell>
          <cell r="L70">
            <v>1</v>
          </cell>
          <cell r="M70">
            <v>1</v>
          </cell>
          <cell r="N70">
            <v>5</v>
          </cell>
        </row>
        <row r="71">
          <cell r="A71" t="str">
            <v>VIPL02500Q</v>
          </cell>
          <cell r="B71">
            <v>15.8</v>
          </cell>
          <cell r="C71">
            <v>11</v>
          </cell>
          <cell r="D71">
            <v>14</v>
          </cell>
          <cell r="E71">
            <v>14</v>
          </cell>
          <cell r="F71">
            <v>16</v>
          </cell>
          <cell r="G71">
            <v>24</v>
          </cell>
          <cell r="H71">
            <v>79</v>
          </cell>
          <cell r="I71">
            <v>1</v>
          </cell>
          <cell r="J71">
            <v>1</v>
          </cell>
          <cell r="K71">
            <v>1</v>
          </cell>
          <cell r="L71">
            <v>1</v>
          </cell>
          <cell r="M71">
            <v>1</v>
          </cell>
          <cell r="N71">
            <v>5</v>
          </cell>
        </row>
        <row r="72">
          <cell r="A72" t="str">
            <v>VIPLF65007</v>
          </cell>
          <cell r="B72">
            <v>4.5999999999999996</v>
          </cell>
          <cell r="C72">
            <v>7</v>
          </cell>
          <cell r="D72">
            <v>6</v>
          </cell>
          <cell r="E72">
            <v>2</v>
          </cell>
          <cell r="F72">
            <v>5</v>
          </cell>
          <cell r="G72">
            <v>3</v>
          </cell>
          <cell r="H72">
            <v>23</v>
          </cell>
          <cell r="I72">
            <v>1</v>
          </cell>
          <cell r="J72">
            <v>1</v>
          </cell>
          <cell r="K72">
            <v>1</v>
          </cell>
          <cell r="L72">
            <v>1</v>
          </cell>
          <cell r="M72">
            <v>1</v>
          </cell>
          <cell r="N72">
            <v>5</v>
          </cell>
        </row>
        <row r="73">
          <cell r="A73" t="str">
            <v>VIPLVN5005</v>
          </cell>
          <cell r="B73">
            <v>10.5</v>
          </cell>
          <cell r="C73">
            <v>7</v>
          </cell>
          <cell r="E73">
            <v>11</v>
          </cell>
          <cell r="F73">
            <v>15</v>
          </cell>
          <cell r="G73">
            <v>9</v>
          </cell>
          <cell r="H73">
            <v>42</v>
          </cell>
          <cell r="I73">
            <v>1</v>
          </cell>
          <cell r="K73">
            <v>1</v>
          </cell>
          <cell r="L73">
            <v>1</v>
          </cell>
          <cell r="M73">
            <v>1</v>
          </cell>
          <cell r="N73">
            <v>4</v>
          </cell>
        </row>
        <row r="74">
          <cell r="A74" t="str">
            <v>VIPM01500B</v>
          </cell>
          <cell r="B74">
            <v>16.399999999999999</v>
          </cell>
          <cell r="C74">
            <v>10</v>
          </cell>
          <cell r="D74">
            <v>17</v>
          </cell>
          <cell r="E74">
            <v>14</v>
          </cell>
          <cell r="F74">
            <v>19</v>
          </cell>
          <cell r="G74">
            <v>22</v>
          </cell>
          <cell r="H74">
            <v>82</v>
          </cell>
          <cell r="I74">
            <v>1</v>
          </cell>
          <cell r="J74">
            <v>1</v>
          </cell>
          <cell r="K74">
            <v>1</v>
          </cell>
          <cell r="L74">
            <v>1</v>
          </cell>
          <cell r="M74">
            <v>1</v>
          </cell>
          <cell r="N74">
            <v>5</v>
          </cell>
        </row>
        <row r="75">
          <cell r="A75" t="str">
            <v>VIPM03500L</v>
          </cell>
          <cell r="B75">
            <v>8.125</v>
          </cell>
          <cell r="D75">
            <v>14</v>
          </cell>
          <cell r="E75">
            <v>19</v>
          </cell>
          <cell r="F75">
            <v>21</v>
          </cell>
          <cell r="G75">
            <v>11</v>
          </cell>
          <cell r="H75">
            <v>65</v>
          </cell>
          <cell r="J75">
            <v>2</v>
          </cell>
          <cell r="K75">
            <v>2</v>
          </cell>
          <cell r="L75">
            <v>2</v>
          </cell>
          <cell r="M75">
            <v>2</v>
          </cell>
          <cell r="N75">
            <v>8</v>
          </cell>
        </row>
        <row r="76">
          <cell r="A76" t="str">
            <v>VIPMB5500M</v>
          </cell>
          <cell r="B76">
            <v>4.5</v>
          </cell>
          <cell r="D76">
            <v>1</v>
          </cell>
          <cell r="E76">
            <v>3</v>
          </cell>
          <cell r="F76">
            <v>4</v>
          </cell>
          <cell r="G76">
            <v>10</v>
          </cell>
          <cell r="H76">
            <v>18</v>
          </cell>
          <cell r="J76">
            <v>1</v>
          </cell>
          <cell r="K76">
            <v>1</v>
          </cell>
          <cell r="L76">
            <v>1</v>
          </cell>
          <cell r="M76">
            <v>1</v>
          </cell>
          <cell r="N76">
            <v>4</v>
          </cell>
        </row>
        <row r="77">
          <cell r="A77" t="str">
            <v>VIPS00500Q</v>
          </cell>
          <cell r="B77">
            <v>12.6</v>
          </cell>
          <cell r="C77">
            <v>3</v>
          </cell>
          <cell r="D77">
            <v>10</v>
          </cell>
          <cell r="E77">
            <v>15</v>
          </cell>
          <cell r="F77">
            <v>17</v>
          </cell>
          <cell r="G77">
            <v>18</v>
          </cell>
          <cell r="H77">
            <v>63</v>
          </cell>
          <cell r="I77">
            <v>1</v>
          </cell>
          <cell r="J77">
            <v>1</v>
          </cell>
          <cell r="K77">
            <v>1</v>
          </cell>
          <cell r="L77">
            <v>1</v>
          </cell>
          <cell r="M77">
            <v>1</v>
          </cell>
          <cell r="N77">
            <v>5</v>
          </cell>
        </row>
        <row r="78">
          <cell r="A78" t="str">
            <v>VIPS01500A</v>
          </cell>
          <cell r="B78">
            <v>9.125</v>
          </cell>
          <cell r="C78">
            <v>11</v>
          </cell>
          <cell r="D78">
            <v>9</v>
          </cell>
          <cell r="E78">
            <v>8</v>
          </cell>
          <cell r="F78">
            <v>14</v>
          </cell>
          <cell r="G78">
            <v>31</v>
          </cell>
          <cell r="H78">
            <v>73</v>
          </cell>
          <cell r="I78">
            <v>3</v>
          </cell>
          <cell r="J78">
            <v>2</v>
          </cell>
          <cell r="K78">
            <v>1</v>
          </cell>
          <cell r="L78">
            <v>1</v>
          </cell>
          <cell r="M78">
            <v>1</v>
          </cell>
          <cell r="N78">
            <v>8</v>
          </cell>
        </row>
        <row r="79">
          <cell r="A79" t="str">
            <v>VIPS3I500B</v>
          </cell>
          <cell r="B79">
            <v>11.6</v>
          </cell>
          <cell r="C79">
            <v>20</v>
          </cell>
          <cell r="D79">
            <v>6</v>
          </cell>
          <cell r="E79">
            <v>15</v>
          </cell>
          <cell r="G79">
            <v>17</v>
          </cell>
          <cell r="H79">
            <v>58</v>
          </cell>
          <cell r="I79">
            <v>2</v>
          </cell>
          <cell r="J79">
            <v>1</v>
          </cell>
          <cell r="K79">
            <v>1</v>
          </cell>
          <cell r="M79">
            <v>1</v>
          </cell>
          <cell r="N79">
            <v>5</v>
          </cell>
        </row>
        <row r="80">
          <cell r="A80" t="str">
            <v>VIPSDN500F</v>
          </cell>
          <cell r="B80">
            <v>10.5</v>
          </cell>
          <cell r="F80">
            <v>9</v>
          </cell>
          <cell r="G80">
            <v>12</v>
          </cell>
          <cell r="H80">
            <v>21</v>
          </cell>
          <cell r="L80">
            <v>1</v>
          </cell>
          <cell r="M80">
            <v>1</v>
          </cell>
          <cell r="N80">
            <v>2</v>
          </cell>
        </row>
        <row r="81">
          <cell r="A81" t="str">
            <v>VIPSRR500C</v>
          </cell>
          <cell r="B81">
            <v>11</v>
          </cell>
          <cell r="E81">
            <v>11</v>
          </cell>
          <cell r="F81">
            <v>10</v>
          </cell>
          <cell r="G81">
            <v>12</v>
          </cell>
          <cell r="H81">
            <v>33</v>
          </cell>
          <cell r="K81">
            <v>1</v>
          </cell>
          <cell r="L81">
            <v>1</v>
          </cell>
          <cell r="M81">
            <v>1</v>
          </cell>
          <cell r="N81">
            <v>3</v>
          </cell>
        </row>
        <row r="82">
          <cell r="A82" t="str">
            <v>VITB15500E</v>
          </cell>
          <cell r="B82">
            <v>10.6</v>
          </cell>
          <cell r="C82">
            <v>5</v>
          </cell>
          <cell r="D82">
            <v>13</v>
          </cell>
          <cell r="E82">
            <v>14</v>
          </cell>
          <cell r="F82">
            <v>12</v>
          </cell>
          <cell r="G82">
            <v>9</v>
          </cell>
          <cell r="H82">
            <v>53</v>
          </cell>
          <cell r="I82">
            <v>1</v>
          </cell>
          <cell r="J82">
            <v>1</v>
          </cell>
          <cell r="K82">
            <v>1</v>
          </cell>
          <cell r="L82">
            <v>1</v>
          </cell>
          <cell r="M82">
            <v>1</v>
          </cell>
          <cell r="N82">
            <v>5</v>
          </cell>
        </row>
        <row r="83">
          <cell r="A83" t="str">
            <v>VITD015006</v>
          </cell>
          <cell r="B83">
            <v>6.6</v>
          </cell>
          <cell r="C83">
            <v>2</v>
          </cell>
          <cell r="D83">
            <v>3</v>
          </cell>
          <cell r="E83">
            <v>4</v>
          </cell>
          <cell r="F83">
            <v>9</v>
          </cell>
          <cell r="G83">
            <v>15</v>
          </cell>
          <cell r="H83">
            <v>33</v>
          </cell>
          <cell r="I83">
            <v>1</v>
          </cell>
          <cell r="J83">
            <v>1</v>
          </cell>
          <cell r="K83">
            <v>1</v>
          </cell>
          <cell r="L83">
            <v>1</v>
          </cell>
          <cell r="M83">
            <v>1</v>
          </cell>
          <cell r="N83">
            <v>5</v>
          </cell>
        </row>
        <row r="84">
          <cell r="A84" t="str">
            <v>VITD02500R</v>
          </cell>
          <cell r="B84">
            <v>11</v>
          </cell>
          <cell r="C84">
            <v>3</v>
          </cell>
          <cell r="D84">
            <v>8</v>
          </cell>
          <cell r="E84">
            <v>8</v>
          </cell>
          <cell r="F84">
            <v>12</v>
          </cell>
          <cell r="G84">
            <v>24</v>
          </cell>
          <cell r="H84">
            <v>55</v>
          </cell>
          <cell r="I84">
            <v>1</v>
          </cell>
          <cell r="J84">
            <v>1</v>
          </cell>
          <cell r="K84">
            <v>1</v>
          </cell>
          <cell r="L84">
            <v>1</v>
          </cell>
          <cell r="M84">
            <v>1</v>
          </cell>
          <cell r="N84">
            <v>5</v>
          </cell>
        </row>
        <row r="85">
          <cell r="A85" t="str">
            <v>VITL025007</v>
          </cell>
          <cell r="B85">
            <v>10</v>
          </cell>
          <cell r="D85">
            <v>6</v>
          </cell>
          <cell r="E85">
            <v>8</v>
          </cell>
          <cell r="F85">
            <v>12</v>
          </cell>
          <cell r="G85">
            <v>14</v>
          </cell>
          <cell r="H85">
            <v>40</v>
          </cell>
          <cell r="J85">
            <v>1</v>
          </cell>
          <cell r="K85">
            <v>1</v>
          </cell>
          <cell r="L85">
            <v>1</v>
          </cell>
          <cell r="M85">
            <v>1</v>
          </cell>
          <cell r="N85">
            <v>4</v>
          </cell>
        </row>
        <row r="86">
          <cell r="A86" t="str">
            <v>VITL03500T</v>
          </cell>
          <cell r="B86">
            <v>3.75</v>
          </cell>
          <cell r="D86">
            <v>2</v>
          </cell>
          <cell r="E86">
            <v>3</v>
          </cell>
          <cell r="F86">
            <v>7</v>
          </cell>
          <cell r="G86">
            <v>3</v>
          </cell>
          <cell r="H86">
            <v>15</v>
          </cell>
          <cell r="J86">
            <v>1</v>
          </cell>
          <cell r="K86">
            <v>1</v>
          </cell>
          <cell r="L86">
            <v>1</v>
          </cell>
          <cell r="M86">
            <v>1</v>
          </cell>
          <cell r="N86">
            <v>4</v>
          </cell>
        </row>
        <row r="87">
          <cell r="A87" t="str">
            <v>VRPC005001</v>
          </cell>
          <cell r="B87">
            <v>18</v>
          </cell>
          <cell r="C87">
            <v>9</v>
          </cell>
          <cell r="D87">
            <v>19</v>
          </cell>
          <cell r="E87">
            <v>19</v>
          </cell>
          <cell r="F87">
            <v>22</v>
          </cell>
          <cell r="G87">
            <v>21</v>
          </cell>
          <cell r="H87">
            <v>90</v>
          </cell>
          <cell r="I87">
            <v>1</v>
          </cell>
          <cell r="J87">
            <v>1</v>
          </cell>
          <cell r="K87">
            <v>1</v>
          </cell>
          <cell r="L87">
            <v>1</v>
          </cell>
          <cell r="M87">
            <v>1</v>
          </cell>
          <cell r="N87">
            <v>5</v>
          </cell>
        </row>
        <row r="88">
          <cell r="A88" t="str">
            <v>VRPC01500G</v>
          </cell>
          <cell r="B88">
            <v>23.4</v>
          </cell>
          <cell r="C88">
            <v>21</v>
          </cell>
          <cell r="D88">
            <v>24</v>
          </cell>
          <cell r="E88">
            <v>31</v>
          </cell>
          <cell r="F88">
            <v>21</v>
          </cell>
          <cell r="G88">
            <v>20</v>
          </cell>
          <cell r="H88">
            <v>117</v>
          </cell>
          <cell r="I88">
            <v>1</v>
          </cell>
          <cell r="J88">
            <v>1</v>
          </cell>
          <cell r="K88">
            <v>1</v>
          </cell>
          <cell r="L88">
            <v>1</v>
          </cell>
          <cell r="M88">
            <v>1</v>
          </cell>
          <cell r="N88">
            <v>5</v>
          </cell>
        </row>
        <row r="89">
          <cell r="A89" t="str">
            <v>VRPC025006</v>
          </cell>
          <cell r="B89">
            <v>10.199999999999999</v>
          </cell>
          <cell r="C89">
            <v>15</v>
          </cell>
          <cell r="D89">
            <v>14</v>
          </cell>
          <cell r="E89">
            <v>10</v>
          </cell>
          <cell r="F89">
            <v>5</v>
          </cell>
          <cell r="G89">
            <v>7</v>
          </cell>
          <cell r="H89">
            <v>51</v>
          </cell>
          <cell r="I89">
            <v>1</v>
          </cell>
          <cell r="J89">
            <v>1</v>
          </cell>
          <cell r="K89">
            <v>1</v>
          </cell>
          <cell r="L89">
            <v>1</v>
          </cell>
          <cell r="M89">
            <v>1</v>
          </cell>
          <cell r="N89">
            <v>5</v>
          </cell>
        </row>
        <row r="90">
          <cell r="A90" t="str">
            <v>VRPC04500B</v>
          </cell>
          <cell r="B90">
            <v>26.6</v>
          </cell>
          <cell r="C90">
            <v>26</v>
          </cell>
          <cell r="D90">
            <v>27</v>
          </cell>
          <cell r="E90">
            <v>28</v>
          </cell>
          <cell r="F90">
            <v>24</v>
          </cell>
          <cell r="G90">
            <v>28</v>
          </cell>
          <cell r="H90">
            <v>133</v>
          </cell>
          <cell r="I90">
            <v>1</v>
          </cell>
          <cell r="J90">
            <v>1</v>
          </cell>
          <cell r="K90">
            <v>1</v>
          </cell>
          <cell r="L90">
            <v>1</v>
          </cell>
          <cell r="M90">
            <v>1</v>
          </cell>
          <cell r="N90">
            <v>5</v>
          </cell>
        </row>
        <row r="91">
          <cell r="A91" t="str">
            <v>VRPL01500D</v>
          </cell>
          <cell r="B91">
            <v>23.8</v>
          </cell>
          <cell r="C91">
            <v>19</v>
          </cell>
          <cell r="D91">
            <v>31</v>
          </cell>
          <cell r="E91">
            <v>23</v>
          </cell>
          <cell r="F91">
            <v>20</v>
          </cell>
          <cell r="G91">
            <v>26</v>
          </cell>
          <cell r="H91">
            <v>119</v>
          </cell>
          <cell r="I91">
            <v>1</v>
          </cell>
          <cell r="J91">
            <v>1</v>
          </cell>
          <cell r="K91">
            <v>1</v>
          </cell>
          <cell r="L91">
            <v>1</v>
          </cell>
          <cell r="M91">
            <v>1</v>
          </cell>
          <cell r="N91">
            <v>5</v>
          </cell>
        </row>
        <row r="92">
          <cell r="A92" t="str">
            <v>VRPL06500E</v>
          </cell>
          <cell r="B92">
            <v>18.333333333333332</v>
          </cell>
          <cell r="C92">
            <v>25</v>
          </cell>
          <cell r="D92">
            <v>18</v>
          </cell>
          <cell r="E92">
            <v>18</v>
          </cell>
          <cell r="F92">
            <v>24</v>
          </cell>
          <cell r="G92">
            <v>25</v>
          </cell>
          <cell r="H92">
            <v>110</v>
          </cell>
          <cell r="I92">
            <v>1</v>
          </cell>
          <cell r="J92">
            <v>1</v>
          </cell>
          <cell r="K92">
            <v>1</v>
          </cell>
          <cell r="L92">
            <v>1</v>
          </cell>
          <cell r="M92">
            <v>2</v>
          </cell>
          <cell r="N92">
            <v>6</v>
          </cell>
        </row>
        <row r="93">
          <cell r="A93" t="str">
            <v>VRPL075005</v>
          </cell>
          <cell r="B93">
            <v>16.5</v>
          </cell>
          <cell r="C93">
            <v>5</v>
          </cell>
          <cell r="D93">
            <v>12</v>
          </cell>
          <cell r="E93">
            <v>25</v>
          </cell>
          <cell r="F93">
            <v>24</v>
          </cell>
          <cell r="G93">
            <v>33</v>
          </cell>
          <cell r="H93">
            <v>99</v>
          </cell>
          <cell r="I93">
            <v>1</v>
          </cell>
          <cell r="J93">
            <v>1</v>
          </cell>
          <cell r="K93">
            <v>1</v>
          </cell>
          <cell r="L93">
            <v>1</v>
          </cell>
          <cell r="M93">
            <v>2</v>
          </cell>
          <cell r="N93">
            <v>6</v>
          </cell>
        </row>
        <row r="94">
          <cell r="A94" t="str">
            <v>VRPM01500Q</v>
          </cell>
          <cell r="B94">
            <v>5</v>
          </cell>
          <cell r="F94">
            <v>10</v>
          </cell>
          <cell r="H94">
            <v>10</v>
          </cell>
          <cell r="L94">
            <v>2</v>
          </cell>
          <cell r="N94">
            <v>2</v>
          </cell>
        </row>
        <row r="95">
          <cell r="A95" t="str">
            <v>VRPM055006</v>
          </cell>
          <cell r="B95">
            <v>20.666666666666668</v>
          </cell>
          <cell r="C95">
            <v>30</v>
          </cell>
          <cell r="D95">
            <v>51</v>
          </cell>
          <cell r="E95">
            <v>55</v>
          </cell>
          <cell r="F95">
            <v>53</v>
          </cell>
          <cell r="G95">
            <v>59</v>
          </cell>
          <cell r="H95">
            <v>248</v>
          </cell>
          <cell r="I95">
            <v>1</v>
          </cell>
          <cell r="J95">
            <v>3</v>
          </cell>
          <cell r="K95">
            <v>2</v>
          </cell>
          <cell r="L95">
            <v>3</v>
          </cell>
          <cell r="M95">
            <v>3</v>
          </cell>
          <cell r="N95">
            <v>12</v>
          </cell>
        </row>
        <row r="96">
          <cell r="A96" t="str">
            <v>VRPM27500E</v>
          </cell>
          <cell r="B96">
            <v>16</v>
          </cell>
          <cell r="C96">
            <v>17</v>
          </cell>
          <cell r="D96">
            <v>13</v>
          </cell>
          <cell r="E96">
            <v>14</v>
          </cell>
          <cell r="F96">
            <v>20</v>
          </cell>
          <cell r="H96">
            <v>64</v>
          </cell>
          <cell r="I96">
            <v>1</v>
          </cell>
          <cell r="J96">
            <v>1</v>
          </cell>
          <cell r="K96">
            <v>1</v>
          </cell>
          <cell r="L96">
            <v>1</v>
          </cell>
          <cell r="N96">
            <v>4</v>
          </cell>
        </row>
        <row r="97">
          <cell r="A97" t="str">
            <v>VRPQ02500E</v>
          </cell>
          <cell r="B97">
            <v>21.111111111111111</v>
          </cell>
          <cell r="C97">
            <v>32</v>
          </cell>
          <cell r="D97">
            <v>36</v>
          </cell>
          <cell r="E97">
            <v>37</v>
          </cell>
          <cell r="F97">
            <v>42</v>
          </cell>
          <cell r="G97">
            <v>43</v>
          </cell>
          <cell r="H97">
            <v>190</v>
          </cell>
          <cell r="I97">
            <v>1</v>
          </cell>
          <cell r="J97">
            <v>2</v>
          </cell>
          <cell r="K97">
            <v>2</v>
          </cell>
          <cell r="L97">
            <v>2</v>
          </cell>
          <cell r="M97">
            <v>2</v>
          </cell>
          <cell r="N97">
            <v>9</v>
          </cell>
        </row>
        <row r="98">
          <cell r="A98" t="str">
            <v>VRPS005004</v>
          </cell>
          <cell r="B98">
            <v>28.2</v>
          </cell>
          <cell r="C98">
            <v>26</v>
          </cell>
          <cell r="D98">
            <v>28</v>
          </cell>
          <cell r="E98">
            <v>32</v>
          </cell>
          <cell r="F98">
            <v>30</v>
          </cell>
          <cell r="G98">
            <v>25</v>
          </cell>
          <cell r="H98">
            <v>141</v>
          </cell>
          <cell r="I98">
            <v>1</v>
          </cell>
          <cell r="J98">
            <v>1</v>
          </cell>
          <cell r="K98">
            <v>1</v>
          </cell>
          <cell r="L98">
            <v>1</v>
          </cell>
          <cell r="M98">
            <v>1</v>
          </cell>
          <cell r="N98">
            <v>5</v>
          </cell>
        </row>
        <row r="99">
          <cell r="A99" t="str">
            <v>VRPS01500P</v>
          </cell>
          <cell r="B99">
            <v>19.636363636363637</v>
          </cell>
          <cell r="C99">
            <v>38</v>
          </cell>
          <cell r="D99">
            <v>54</v>
          </cell>
          <cell r="E99">
            <v>51</v>
          </cell>
          <cell r="F99">
            <v>43</v>
          </cell>
          <cell r="G99">
            <v>30</v>
          </cell>
          <cell r="H99">
            <v>216</v>
          </cell>
          <cell r="I99">
            <v>2</v>
          </cell>
          <cell r="J99">
            <v>3</v>
          </cell>
          <cell r="K99">
            <v>2</v>
          </cell>
          <cell r="L99">
            <v>2</v>
          </cell>
          <cell r="M99">
            <v>2</v>
          </cell>
          <cell r="N99">
            <v>11</v>
          </cell>
        </row>
        <row r="100">
          <cell r="A100" t="str">
            <v>VRPS025009</v>
          </cell>
          <cell r="B100">
            <v>20.933333333333334</v>
          </cell>
          <cell r="C100">
            <v>57</v>
          </cell>
          <cell r="D100">
            <v>64</v>
          </cell>
          <cell r="E100">
            <v>47</v>
          </cell>
          <cell r="F100">
            <v>67</v>
          </cell>
          <cell r="G100">
            <v>79</v>
          </cell>
          <cell r="H100">
            <v>314</v>
          </cell>
          <cell r="I100">
            <v>3</v>
          </cell>
          <cell r="J100">
            <v>3</v>
          </cell>
          <cell r="K100">
            <v>3</v>
          </cell>
          <cell r="L100">
            <v>3</v>
          </cell>
          <cell r="M100">
            <v>3</v>
          </cell>
          <cell r="N100">
            <v>15</v>
          </cell>
        </row>
        <row r="101">
          <cell r="A101" t="str">
            <v>VRPS03500X</v>
          </cell>
          <cell r="B101">
            <v>16</v>
          </cell>
          <cell r="G101">
            <v>16</v>
          </cell>
          <cell r="H101">
            <v>16</v>
          </cell>
          <cell r="M101">
            <v>1</v>
          </cell>
          <cell r="N101">
            <v>1</v>
          </cell>
        </row>
        <row r="102">
          <cell r="A102" t="str">
            <v>VRPS055005</v>
          </cell>
          <cell r="B102">
            <v>19.90909090909091</v>
          </cell>
          <cell r="C102">
            <v>43</v>
          </cell>
          <cell r="D102">
            <v>30</v>
          </cell>
          <cell r="E102">
            <v>45</v>
          </cell>
          <cell r="F102">
            <v>42</v>
          </cell>
          <cell r="G102">
            <v>59</v>
          </cell>
          <cell r="H102">
            <v>219</v>
          </cell>
          <cell r="I102">
            <v>2</v>
          </cell>
          <cell r="J102">
            <v>2</v>
          </cell>
          <cell r="K102">
            <v>2</v>
          </cell>
          <cell r="L102">
            <v>2</v>
          </cell>
          <cell r="M102">
            <v>3</v>
          </cell>
          <cell r="N102">
            <v>11</v>
          </cell>
        </row>
        <row r="103">
          <cell r="A103" t="str">
            <v>VRPS09500G</v>
          </cell>
          <cell r="B103">
            <v>18.399999999999999</v>
          </cell>
          <cell r="C103">
            <v>24</v>
          </cell>
          <cell r="D103">
            <v>15</v>
          </cell>
          <cell r="E103">
            <v>13</v>
          </cell>
          <cell r="F103">
            <v>23</v>
          </cell>
          <cell r="G103">
            <v>17</v>
          </cell>
          <cell r="H103">
            <v>92</v>
          </cell>
          <cell r="I103">
            <v>1</v>
          </cell>
          <cell r="J103">
            <v>1</v>
          </cell>
          <cell r="K103">
            <v>1</v>
          </cell>
          <cell r="L103">
            <v>1</v>
          </cell>
          <cell r="M103">
            <v>1</v>
          </cell>
          <cell r="N103">
            <v>5</v>
          </cell>
        </row>
        <row r="104">
          <cell r="A104" t="str">
            <v>VRPS3P500M</v>
          </cell>
          <cell r="B104">
            <v>24</v>
          </cell>
          <cell r="C104">
            <v>28</v>
          </cell>
          <cell r="D104">
            <v>20</v>
          </cell>
          <cell r="E104">
            <v>29</v>
          </cell>
          <cell r="G104">
            <v>19</v>
          </cell>
          <cell r="H104">
            <v>96</v>
          </cell>
          <cell r="I104">
            <v>1</v>
          </cell>
          <cell r="J104">
            <v>1</v>
          </cell>
          <cell r="K104">
            <v>1</v>
          </cell>
          <cell r="M104">
            <v>1</v>
          </cell>
          <cell r="N104">
            <v>4</v>
          </cell>
        </row>
        <row r="105">
          <cell r="A105" t="str">
            <v>VRRI01500X</v>
          </cell>
          <cell r="B105">
            <v>4.5</v>
          </cell>
          <cell r="C105">
            <v>7</v>
          </cell>
          <cell r="D105">
            <v>11</v>
          </cell>
          <cell r="E105">
            <v>10</v>
          </cell>
          <cell r="F105">
            <v>7</v>
          </cell>
          <cell r="G105">
            <v>10</v>
          </cell>
          <cell r="H105">
            <v>45</v>
          </cell>
          <cell r="I105">
            <v>2</v>
          </cell>
          <cell r="J105">
            <v>2</v>
          </cell>
          <cell r="K105">
            <v>2</v>
          </cell>
          <cell r="L105">
            <v>2</v>
          </cell>
          <cell r="M105">
            <v>2</v>
          </cell>
          <cell r="N105">
            <v>10</v>
          </cell>
        </row>
        <row r="106">
          <cell r="A106" t="str">
            <v>VRSL01500G</v>
          </cell>
          <cell r="B106">
            <v>4.8</v>
          </cell>
          <cell r="C106">
            <v>9</v>
          </cell>
          <cell r="D106">
            <v>6</v>
          </cell>
          <cell r="E106">
            <v>14</v>
          </cell>
          <cell r="F106">
            <v>11</v>
          </cell>
          <cell r="G106">
            <v>8</v>
          </cell>
          <cell r="H106">
            <v>48</v>
          </cell>
          <cell r="I106">
            <v>2</v>
          </cell>
          <cell r="J106">
            <v>2</v>
          </cell>
          <cell r="K106">
            <v>2</v>
          </cell>
          <cell r="L106">
            <v>2</v>
          </cell>
          <cell r="M106">
            <v>2</v>
          </cell>
          <cell r="N106">
            <v>10</v>
          </cell>
        </row>
        <row r="107">
          <cell r="A107" t="str">
            <v>VRTB025006</v>
          </cell>
          <cell r="B107">
            <v>12</v>
          </cell>
          <cell r="C107">
            <v>10</v>
          </cell>
          <cell r="D107">
            <v>9</v>
          </cell>
          <cell r="E107">
            <v>15</v>
          </cell>
          <cell r="F107">
            <v>10</v>
          </cell>
          <cell r="G107">
            <v>16</v>
          </cell>
          <cell r="H107">
            <v>60</v>
          </cell>
          <cell r="I107">
            <v>1</v>
          </cell>
          <cell r="J107">
            <v>1</v>
          </cell>
          <cell r="K107">
            <v>1</v>
          </cell>
          <cell r="L107">
            <v>1</v>
          </cell>
          <cell r="M107">
            <v>1</v>
          </cell>
          <cell r="N107">
            <v>5</v>
          </cell>
        </row>
        <row r="108">
          <cell r="A108" t="str">
            <v>VRTD025005</v>
          </cell>
          <cell r="B108">
            <v>14</v>
          </cell>
          <cell r="D108">
            <v>13</v>
          </cell>
          <cell r="E108">
            <v>17</v>
          </cell>
          <cell r="F108">
            <v>18</v>
          </cell>
          <cell r="G108">
            <v>8</v>
          </cell>
          <cell r="H108">
            <v>56</v>
          </cell>
          <cell r="J108">
            <v>1</v>
          </cell>
          <cell r="K108">
            <v>1</v>
          </cell>
          <cell r="L108">
            <v>1</v>
          </cell>
          <cell r="M108">
            <v>1</v>
          </cell>
          <cell r="N108">
            <v>4</v>
          </cell>
        </row>
        <row r="109">
          <cell r="A109" t="str">
            <v>VRTD04500A</v>
          </cell>
          <cell r="B109">
            <v>19</v>
          </cell>
          <cell r="C109">
            <v>17</v>
          </cell>
          <cell r="D109">
            <v>26</v>
          </cell>
          <cell r="E109">
            <v>17</v>
          </cell>
          <cell r="F109">
            <v>17</v>
          </cell>
          <cell r="G109">
            <v>18</v>
          </cell>
          <cell r="H109">
            <v>95</v>
          </cell>
          <cell r="I109">
            <v>1</v>
          </cell>
          <cell r="J109">
            <v>1</v>
          </cell>
          <cell r="K109">
            <v>1</v>
          </cell>
          <cell r="L109">
            <v>1</v>
          </cell>
          <cell r="M109">
            <v>1</v>
          </cell>
          <cell r="N109">
            <v>5</v>
          </cell>
        </row>
        <row r="110">
          <cell r="A110" t="str">
            <v>VRTF005006</v>
          </cell>
          <cell r="B110">
            <v>25.821428571428573</v>
          </cell>
          <cell r="C110">
            <v>84</v>
          </cell>
          <cell r="D110">
            <v>85</v>
          </cell>
          <cell r="E110">
            <v>216</v>
          </cell>
          <cell r="F110">
            <v>188</v>
          </cell>
          <cell r="G110">
            <v>150</v>
          </cell>
          <cell r="H110">
            <v>723</v>
          </cell>
          <cell r="I110">
            <v>3</v>
          </cell>
          <cell r="J110">
            <v>3</v>
          </cell>
          <cell r="K110">
            <v>8</v>
          </cell>
          <cell r="L110">
            <v>8</v>
          </cell>
          <cell r="M110">
            <v>6</v>
          </cell>
          <cell r="N110">
            <v>28</v>
          </cell>
        </row>
        <row r="111">
          <cell r="A111" t="str">
            <v>VRTF035002</v>
          </cell>
          <cell r="B111">
            <v>13.666666666666666</v>
          </cell>
          <cell r="E111">
            <v>8</v>
          </cell>
          <cell r="F111">
            <v>14</v>
          </cell>
          <cell r="G111">
            <v>19</v>
          </cell>
          <cell r="H111">
            <v>41</v>
          </cell>
          <cell r="K111">
            <v>1</v>
          </cell>
          <cell r="L111">
            <v>1</v>
          </cell>
          <cell r="M111">
            <v>1</v>
          </cell>
          <cell r="N111">
            <v>3</v>
          </cell>
        </row>
        <row r="112">
          <cell r="A112" t="str">
            <v>VRTN01500C</v>
          </cell>
          <cell r="B112">
            <v>9</v>
          </cell>
          <cell r="D112">
            <v>8</v>
          </cell>
          <cell r="E112">
            <v>4</v>
          </cell>
          <cell r="G112">
            <v>15</v>
          </cell>
          <cell r="H112">
            <v>27</v>
          </cell>
          <cell r="J112">
            <v>1</v>
          </cell>
          <cell r="K112">
            <v>1</v>
          </cell>
          <cell r="M112">
            <v>1</v>
          </cell>
          <cell r="N112">
            <v>3</v>
          </cell>
        </row>
        <row r="113">
          <cell r="A113" t="str">
            <v>VRTN025003</v>
          </cell>
          <cell r="B113">
            <v>15.2</v>
          </cell>
          <cell r="C113">
            <v>23</v>
          </cell>
          <cell r="D113">
            <v>18</v>
          </cell>
          <cell r="E113">
            <v>19</v>
          </cell>
          <cell r="F113">
            <v>9</v>
          </cell>
          <cell r="G113">
            <v>7</v>
          </cell>
          <cell r="H113">
            <v>76</v>
          </cell>
          <cell r="I113">
            <v>1</v>
          </cell>
          <cell r="J113">
            <v>1</v>
          </cell>
          <cell r="K113">
            <v>1</v>
          </cell>
          <cell r="L113">
            <v>1</v>
          </cell>
          <cell r="M113">
            <v>1</v>
          </cell>
          <cell r="N113">
            <v>5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3"/>
  <sheetViews>
    <sheetView tabSelected="1" workbookViewId="0">
      <selection activeCell="O2" sqref="O2"/>
    </sheetView>
  </sheetViews>
  <sheetFormatPr defaultRowHeight="15" x14ac:dyDescent="0.25"/>
  <cols>
    <col min="1" max="1" width="4.140625" style="161" customWidth="1"/>
    <col min="2" max="2" width="13" style="162" customWidth="1"/>
    <col min="3" max="3" width="18.85546875" style="163" customWidth="1"/>
    <col min="4" max="4" width="15.5703125" style="163" customWidth="1"/>
    <col min="5" max="5" width="7.28515625" style="168" bestFit="1" customWidth="1"/>
    <col min="6" max="6" width="6.28515625" style="168" bestFit="1" customWidth="1"/>
    <col min="7" max="7" width="7.5703125" style="168" customWidth="1"/>
    <col min="8" max="8" width="6.140625" style="161" customWidth="1"/>
    <col min="9" max="9" width="14.85546875" style="169" bestFit="1" customWidth="1"/>
    <col min="10" max="10" width="13.140625" style="161" bestFit="1" customWidth="1"/>
    <col min="11" max="11" width="13.140625" style="165" customWidth="1"/>
    <col min="12" max="12" width="13.28515625" style="161" bestFit="1" customWidth="1"/>
    <col min="13" max="13" width="14.42578125" style="165" customWidth="1"/>
    <col min="14" max="14" width="12" style="168" customWidth="1"/>
    <col min="15" max="15" width="14.85546875" style="170" bestFit="1" customWidth="1"/>
    <col min="16" max="16" width="11" style="164" bestFit="1" customWidth="1"/>
    <col min="17" max="17" width="9.42578125" style="164" bestFit="1" customWidth="1"/>
    <col min="18" max="18" width="12.42578125" style="164" bestFit="1" customWidth="1"/>
    <col min="19" max="19" width="5.85546875" style="159" customWidth="1"/>
    <col min="20" max="22" width="9.140625" style="159"/>
    <col min="23" max="23" width="9.140625" style="160"/>
    <col min="24" max="27" width="9.140625" style="159"/>
    <col min="28" max="254" width="9.140625" style="161"/>
    <col min="255" max="255" width="4.140625" style="161" customWidth="1"/>
    <col min="256" max="256" width="12" style="161" bestFit="1" customWidth="1"/>
    <col min="257" max="257" width="16.7109375" style="161" customWidth="1"/>
    <col min="258" max="258" width="24.140625" style="161" customWidth="1"/>
    <col min="259" max="259" width="7.28515625" style="161" bestFit="1" customWidth="1"/>
    <col min="260" max="260" width="6.28515625" style="161" bestFit="1" customWidth="1"/>
    <col min="261" max="261" width="8.42578125" style="161" customWidth="1"/>
    <col min="262" max="262" width="6.7109375" style="161" customWidth="1"/>
    <col min="263" max="263" width="14.85546875" style="161" bestFit="1" customWidth="1"/>
    <col min="264" max="264" width="13.140625" style="161" bestFit="1" customWidth="1"/>
    <col min="265" max="265" width="13.140625" style="161" customWidth="1"/>
    <col min="266" max="266" width="13.28515625" style="161" bestFit="1" customWidth="1"/>
    <col min="267" max="267" width="15.42578125" style="161" customWidth="1"/>
    <col min="268" max="268" width="13.28515625" style="161" bestFit="1" customWidth="1"/>
    <col min="269" max="269" width="14" style="161" customWidth="1"/>
    <col min="270" max="270" width="11.140625" style="161" bestFit="1" customWidth="1"/>
    <col min="271" max="271" width="9.140625" style="161"/>
    <col min="272" max="272" width="17.85546875" style="161" customWidth="1"/>
    <col min="273" max="510" width="9.140625" style="161"/>
    <col min="511" max="511" width="4.140625" style="161" customWidth="1"/>
    <col min="512" max="512" width="12" style="161" bestFit="1" customWidth="1"/>
    <col min="513" max="513" width="16.7109375" style="161" customWidth="1"/>
    <col min="514" max="514" width="24.140625" style="161" customWidth="1"/>
    <col min="515" max="515" width="7.28515625" style="161" bestFit="1" customWidth="1"/>
    <col min="516" max="516" width="6.28515625" style="161" bestFit="1" customWidth="1"/>
    <col min="517" max="517" width="8.42578125" style="161" customWidth="1"/>
    <col min="518" max="518" width="6.7109375" style="161" customWidth="1"/>
    <col min="519" max="519" width="14.85546875" style="161" bestFit="1" customWidth="1"/>
    <col min="520" max="520" width="13.140625" style="161" bestFit="1" customWidth="1"/>
    <col min="521" max="521" width="13.140625" style="161" customWidth="1"/>
    <col min="522" max="522" width="13.28515625" style="161" bestFit="1" customWidth="1"/>
    <col min="523" max="523" width="15.42578125" style="161" customWidth="1"/>
    <col min="524" max="524" width="13.28515625" style="161" bestFit="1" customWidth="1"/>
    <col min="525" max="525" width="14" style="161" customWidth="1"/>
    <col min="526" max="526" width="11.140625" style="161" bestFit="1" customWidth="1"/>
    <col min="527" max="527" width="9.140625" style="161"/>
    <col min="528" max="528" width="17.85546875" style="161" customWidth="1"/>
    <col min="529" max="766" width="9.140625" style="161"/>
    <col min="767" max="767" width="4.140625" style="161" customWidth="1"/>
    <col min="768" max="768" width="12" style="161" bestFit="1" customWidth="1"/>
    <col min="769" max="769" width="16.7109375" style="161" customWidth="1"/>
    <col min="770" max="770" width="24.140625" style="161" customWidth="1"/>
    <col min="771" max="771" width="7.28515625" style="161" bestFit="1" customWidth="1"/>
    <col min="772" max="772" width="6.28515625" style="161" bestFit="1" customWidth="1"/>
    <col min="773" max="773" width="8.42578125" style="161" customWidth="1"/>
    <col min="774" max="774" width="6.7109375" style="161" customWidth="1"/>
    <col min="775" max="775" width="14.85546875" style="161" bestFit="1" customWidth="1"/>
    <col min="776" max="776" width="13.140625" style="161" bestFit="1" customWidth="1"/>
    <col min="777" max="777" width="13.140625" style="161" customWidth="1"/>
    <col min="778" max="778" width="13.28515625" style="161" bestFit="1" customWidth="1"/>
    <col min="779" max="779" width="15.42578125" style="161" customWidth="1"/>
    <col min="780" max="780" width="13.28515625" style="161" bestFit="1" customWidth="1"/>
    <col min="781" max="781" width="14" style="161" customWidth="1"/>
    <col min="782" max="782" width="11.140625" style="161" bestFit="1" customWidth="1"/>
    <col min="783" max="783" width="9.140625" style="161"/>
    <col min="784" max="784" width="17.85546875" style="161" customWidth="1"/>
    <col min="785" max="1022" width="9.140625" style="161"/>
    <col min="1023" max="1023" width="4.140625" style="161" customWidth="1"/>
    <col min="1024" max="1024" width="12" style="161" bestFit="1" customWidth="1"/>
    <col min="1025" max="1025" width="16.7109375" style="161" customWidth="1"/>
    <col min="1026" max="1026" width="24.140625" style="161" customWidth="1"/>
    <col min="1027" max="1027" width="7.28515625" style="161" bestFit="1" customWidth="1"/>
    <col min="1028" max="1028" width="6.28515625" style="161" bestFit="1" customWidth="1"/>
    <col min="1029" max="1029" width="8.42578125" style="161" customWidth="1"/>
    <col min="1030" max="1030" width="6.7109375" style="161" customWidth="1"/>
    <col min="1031" max="1031" width="14.85546875" style="161" bestFit="1" customWidth="1"/>
    <col min="1032" max="1032" width="13.140625" style="161" bestFit="1" customWidth="1"/>
    <col min="1033" max="1033" width="13.140625" style="161" customWidth="1"/>
    <col min="1034" max="1034" width="13.28515625" style="161" bestFit="1" customWidth="1"/>
    <col min="1035" max="1035" width="15.42578125" style="161" customWidth="1"/>
    <col min="1036" max="1036" width="13.28515625" style="161" bestFit="1" customWidth="1"/>
    <col min="1037" max="1037" width="14" style="161" customWidth="1"/>
    <col min="1038" max="1038" width="11.140625" style="161" bestFit="1" customWidth="1"/>
    <col min="1039" max="1039" width="9.140625" style="161"/>
    <col min="1040" max="1040" width="17.85546875" style="161" customWidth="1"/>
    <col min="1041" max="1278" width="9.140625" style="161"/>
    <col min="1279" max="1279" width="4.140625" style="161" customWidth="1"/>
    <col min="1280" max="1280" width="12" style="161" bestFit="1" customWidth="1"/>
    <col min="1281" max="1281" width="16.7109375" style="161" customWidth="1"/>
    <col min="1282" max="1282" width="24.140625" style="161" customWidth="1"/>
    <col min="1283" max="1283" width="7.28515625" style="161" bestFit="1" customWidth="1"/>
    <col min="1284" max="1284" width="6.28515625" style="161" bestFit="1" customWidth="1"/>
    <col min="1285" max="1285" width="8.42578125" style="161" customWidth="1"/>
    <col min="1286" max="1286" width="6.7109375" style="161" customWidth="1"/>
    <col min="1287" max="1287" width="14.85546875" style="161" bestFit="1" customWidth="1"/>
    <col min="1288" max="1288" width="13.140625" style="161" bestFit="1" customWidth="1"/>
    <col min="1289" max="1289" width="13.140625" style="161" customWidth="1"/>
    <col min="1290" max="1290" width="13.28515625" style="161" bestFit="1" customWidth="1"/>
    <col min="1291" max="1291" width="15.42578125" style="161" customWidth="1"/>
    <col min="1292" max="1292" width="13.28515625" style="161" bestFit="1" customWidth="1"/>
    <col min="1293" max="1293" width="14" style="161" customWidth="1"/>
    <col min="1294" max="1294" width="11.140625" style="161" bestFit="1" customWidth="1"/>
    <col min="1295" max="1295" width="9.140625" style="161"/>
    <col min="1296" max="1296" width="17.85546875" style="161" customWidth="1"/>
    <col min="1297" max="1534" width="9.140625" style="161"/>
    <col min="1535" max="1535" width="4.140625" style="161" customWidth="1"/>
    <col min="1536" max="1536" width="12" style="161" bestFit="1" customWidth="1"/>
    <col min="1537" max="1537" width="16.7109375" style="161" customWidth="1"/>
    <col min="1538" max="1538" width="24.140625" style="161" customWidth="1"/>
    <col min="1539" max="1539" width="7.28515625" style="161" bestFit="1" customWidth="1"/>
    <col min="1540" max="1540" width="6.28515625" style="161" bestFit="1" customWidth="1"/>
    <col min="1541" max="1541" width="8.42578125" style="161" customWidth="1"/>
    <col min="1542" max="1542" width="6.7109375" style="161" customWidth="1"/>
    <col min="1543" max="1543" width="14.85546875" style="161" bestFit="1" customWidth="1"/>
    <col min="1544" max="1544" width="13.140625" style="161" bestFit="1" customWidth="1"/>
    <col min="1545" max="1545" width="13.140625" style="161" customWidth="1"/>
    <col min="1546" max="1546" width="13.28515625" style="161" bestFit="1" customWidth="1"/>
    <col min="1547" max="1547" width="15.42578125" style="161" customWidth="1"/>
    <col min="1548" max="1548" width="13.28515625" style="161" bestFit="1" customWidth="1"/>
    <col min="1549" max="1549" width="14" style="161" customWidth="1"/>
    <col min="1550" max="1550" width="11.140625" style="161" bestFit="1" customWidth="1"/>
    <col min="1551" max="1551" width="9.140625" style="161"/>
    <col min="1552" max="1552" width="17.85546875" style="161" customWidth="1"/>
    <col min="1553" max="1790" width="9.140625" style="161"/>
    <col min="1791" max="1791" width="4.140625" style="161" customWidth="1"/>
    <col min="1792" max="1792" width="12" style="161" bestFit="1" customWidth="1"/>
    <col min="1793" max="1793" width="16.7109375" style="161" customWidth="1"/>
    <col min="1794" max="1794" width="24.140625" style="161" customWidth="1"/>
    <col min="1795" max="1795" width="7.28515625" style="161" bestFit="1" customWidth="1"/>
    <col min="1796" max="1796" width="6.28515625" style="161" bestFit="1" customWidth="1"/>
    <col min="1797" max="1797" width="8.42578125" style="161" customWidth="1"/>
    <col min="1798" max="1798" width="6.7109375" style="161" customWidth="1"/>
    <col min="1799" max="1799" width="14.85546875" style="161" bestFit="1" customWidth="1"/>
    <col min="1800" max="1800" width="13.140625" style="161" bestFit="1" customWidth="1"/>
    <col min="1801" max="1801" width="13.140625" style="161" customWidth="1"/>
    <col min="1802" max="1802" width="13.28515625" style="161" bestFit="1" customWidth="1"/>
    <col min="1803" max="1803" width="15.42578125" style="161" customWidth="1"/>
    <col min="1804" max="1804" width="13.28515625" style="161" bestFit="1" customWidth="1"/>
    <col min="1805" max="1805" width="14" style="161" customWidth="1"/>
    <col min="1806" max="1806" width="11.140625" style="161" bestFit="1" customWidth="1"/>
    <col min="1807" max="1807" width="9.140625" style="161"/>
    <col min="1808" max="1808" width="17.85546875" style="161" customWidth="1"/>
    <col min="1809" max="2046" width="9.140625" style="161"/>
    <col min="2047" max="2047" width="4.140625" style="161" customWidth="1"/>
    <col min="2048" max="2048" width="12" style="161" bestFit="1" customWidth="1"/>
    <col min="2049" max="2049" width="16.7109375" style="161" customWidth="1"/>
    <col min="2050" max="2050" width="24.140625" style="161" customWidth="1"/>
    <col min="2051" max="2051" width="7.28515625" style="161" bestFit="1" customWidth="1"/>
    <col min="2052" max="2052" width="6.28515625" style="161" bestFit="1" customWidth="1"/>
    <col min="2053" max="2053" width="8.42578125" style="161" customWidth="1"/>
    <col min="2054" max="2054" width="6.7109375" style="161" customWidth="1"/>
    <col min="2055" max="2055" width="14.85546875" style="161" bestFit="1" customWidth="1"/>
    <col min="2056" max="2056" width="13.140625" style="161" bestFit="1" customWidth="1"/>
    <col min="2057" max="2057" width="13.140625" style="161" customWidth="1"/>
    <col min="2058" max="2058" width="13.28515625" style="161" bestFit="1" customWidth="1"/>
    <col min="2059" max="2059" width="15.42578125" style="161" customWidth="1"/>
    <col min="2060" max="2060" width="13.28515625" style="161" bestFit="1" customWidth="1"/>
    <col min="2061" max="2061" width="14" style="161" customWidth="1"/>
    <col min="2062" max="2062" width="11.140625" style="161" bestFit="1" customWidth="1"/>
    <col min="2063" max="2063" width="9.140625" style="161"/>
    <col min="2064" max="2064" width="17.85546875" style="161" customWidth="1"/>
    <col min="2065" max="2302" width="9.140625" style="161"/>
    <col min="2303" max="2303" width="4.140625" style="161" customWidth="1"/>
    <col min="2304" max="2304" width="12" style="161" bestFit="1" customWidth="1"/>
    <col min="2305" max="2305" width="16.7109375" style="161" customWidth="1"/>
    <col min="2306" max="2306" width="24.140625" style="161" customWidth="1"/>
    <col min="2307" max="2307" width="7.28515625" style="161" bestFit="1" customWidth="1"/>
    <col min="2308" max="2308" width="6.28515625" style="161" bestFit="1" customWidth="1"/>
    <col min="2309" max="2309" width="8.42578125" style="161" customWidth="1"/>
    <col min="2310" max="2310" width="6.7109375" style="161" customWidth="1"/>
    <col min="2311" max="2311" width="14.85546875" style="161" bestFit="1" customWidth="1"/>
    <col min="2312" max="2312" width="13.140625" style="161" bestFit="1" customWidth="1"/>
    <col min="2313" max="2313" width="13.140625" style="161" customWidth="1"/>
    <col min="2314" max="2314" width="13.28515625" style="161" bestFit="1" customWidth="1"/>
    <col min="2315" max="2315" width="15.42578125" style="161" customWidth="1"/>
    <col min="2316" max="2316" width="13.28515625" style="161" bestFit="1" customWidth="1"/>
    <col min="2317" max="2317" width="14" style="161" customWidth="1"/>
    <col min="2318" max="2318" width="11.140625" style="161" bestFit="1" customWidth="1"/>
    <col min="2319" max="2319" width="9.140625" style="161"/>
    <col min="2320" max="2320" width="17.85546875" style="161" customWidth="1"/>
    <col min="2321" max="2558" width="9.140625" style="161"/>
    <col min="2559" max="2559" width="4.140625" style="161" customWidth="1"/>
    <col min="2560" max="2560" width="12" style="161" bestFit="1" customWidth="1"/>
    <col min="2561" max="2561" width="16.7109375" style="161" customWidth="1"/>
    <col min="2562" max="2562" width="24.140625" style="161" customWidth="1"/>
    <col min="2563" max="2563" width="7.28515625" style="161" bestFit="1" customWidth="1"/>
    <col min="2564" max="2564" width="6.28515625" style="161" bestFit="1" customWidth="1"/>
    <col min="2565" max="2565" width="8.42578125" style="161" customWidth="1"/>
    <col min="2566" max="2566" width="6.7109375" style="161" customWidth="1"/>
    <col min="2567" max="2567" width="14.85546875" style="161" bestFit="1" customWidth="1"/>
    <col min="2568" max="2568" width="13.140625" style="161" bestFit="1" customWidth="1"/>
    <col min="2569" max="2569" width="13.140625" style="161" customWidth="1"/>
    <col min="2570" max="2570" width="13.28515625" style="161" bestFit="1" customWidth="1"/>
    <col min="2571" max="2571" width="15.42578125" style="161" customWidth="1"/>
    <col min="2572" max="2572" width="13.28515625" style="161" bestFit="1" customWidth="1"/>
    <col min="2573" max="2573" width="14" style="161" customWidth="1"/>
    <col min="2574" max="2574" width="11.140625" style="161" bestFit="1" customWidth="1"/>
    <col min="2575" max="2575" width="9.140625" style="161"/>
    <col min="2576" max="2576" width="17.85546875" style="161" customWidth="1"/>
    <col min="2577" max="2814" width="9.140625" style="161"/>
    <col min="2815" max="2815" width="4.140625" style="161" customWidth="1"/>
    <col min="2816" max="2816" width="12" style="161" bestFit="1" customWidth="1"/>
    <col min="2817" max="2817" width="16.7109375" style="161" customWidth="1"/>
    <col min="2818" max="2818" width="24.140625" style="161" customWidth="1"/>
    <col min="2819" max="2819" width="7.28515625" style="161" bestFit="1" customWidth="1"/>
    <col min="2820" max="2820" width="6.28515625" style="161" bestFit="1" customWidth="1"/>
    <col min="2821" max="2821" width="8.42578125" style="161" customWidth="1"/>
    <col min="2822" max="2822" width="6.7109375" style="161" customWidth="1"/>
    <col min="2823" max="2823" width="14.85546875" style="161" bestFit="1" customWidth="1"/>
    <col min="2824" max="2824" width="13.140625" style="161" bestFit="1" customWidth="1"/>
    <col min="2825" max="2825" width="13.140625" style="161" customWidth="1"/>
    <col min="2826" max="2826" width="13.28515625" style="161" bestFit="1" customWidth="1"/>
    <col min="2827" max="2827" width="15.42578125" style="161" customWidth="1"/>
    <col min="2828" max="2828" width="13.28515625" style="161" bestFit="1" customWidth="1"/>
    <col min="2829" max="2829" width="14" style="161" customWidth="1"/>
    <col min="2830" max="2830" width="11.140625" style="161" bestFit="1" customWidth="1"/>
    <col min="2831" max="2831" width="9.140625" style="161"/>
    <col min="2832" max="2832" width="17.85546875" style="161" customWidth="1"/>
    <col min="2833" max="3070" width="9.140625" style="161"/>
    <col min="3071" max="3071" width="4.140625" style="161" customWidth="1"/>
    <col min="3072" max="3072" width="12" style="161" bestFit="1" customWidth="1"/>
    <col min="3073" max="3073" width="16.7109375" style="161" customWidth="1"/>
    <col min="3074" max="3074" width="24.140625" style="161" customWidth="1"/>
    <col min="3075" max="3075" width="7.28515625" style="161" bestFit="1" customWidth="1"/>
    <col min="3076" max="3076" width="6.28515625" style="161" bestFit="1" customWidth="1"/>
    <col min="3077" max="3077" width="8.42578125" style="161" customWidth="1"/>
    <col min="3078" max="3078" width="6.7109375" style="161" customWidth="1"/>
    <col min="3079" max="3079" width="14.85546875" style="161" bestFit="1" customWidth="1"/>
    <col min="3080" max="3080" width="13.140625" style="161" bestFit="1" customWidth="1"/>
    <col min="3081" max="3081" width="13.140625" style="161" customWidth="1"/>
    <col min="3082" max="3082" width="13.28515625" style="161" bestFit="1" customWidth="1"/>
    <col min="3083" max="3083" width="15.42578125" style="161" customWidth="1"/>
    <col min="3084" max="3084" width="13.28515625" style="161" bestFit="1" customWidth="1"/>
    <col min="3085" max="3085" width="14" style="161" customWidth="1"/>
    <col min="3086" max="3086" width="11.140625" style="161" bestFit="1" customWidth="1"/>
    <col min="3087" max="3087" width="9.140625" style="161"/>
    <col min="3088" max="3088" width="17.85546875" style="161" customWidth="1"/>
    <col min="3089" max="3326" width="9.140625" style="161"/>
    <col min="3327" max="3327" width="4.140625" style="161" customWidth="1"/>
    <col min="3328" max="3328" width="12" style="161" bestFit="1" customWidth="1"/>
    <col min="3329" max="3329" width="16.7109375" style="161" customWidth="1"/>
    <col min="3330" max="3330" width="24.140625" style="161" customWidth="1"/>
    <col min="3331" max="3331" width="7.28515625" style="161" bestFit="1" customWidth="1"/>
    <col min="3332" max="3332" width="6.28515625" style="161" bestFit="1" customWidth="1"/>
    <col min="3333" max="3333" width="8.42578125" style="161" customWidth="1"/>
    <col min="3334" max="3334" width="6.7109375" style="161" customWidth="1"/>
    <col min="3335" max="3335" width="14.85546875" style="161" bestFit="1" customWidth="1"/>
    <col min="3336" max="3336" width="13.140625" style="161" bestFit="1" customWidth="1"/>
    <col min="3337" max="3337" width="13.140625" style="161" customWidth="1"/>
    <col min="3338" max="3338" width="13.28515625" style="161" bestFit="1" customWidth="1"/>
    <col min="3339" max="3339" width="15.42578125" style="161" customWidth="1"/>
    <col min="3340" max="3340" width="13.28515625" style="161" bestFit="1" customWidth="1"/>
    <col min="3341" max="3341" width="14" style="161" customWidth="1"/>
    <col min="3342" max="3342" width="11.140625" style="161" bestFit="1" customWidth="1"/>
    <col min="3343" max="3343" width="9.140625" style="161"/>
    <col min="3344" max="3344" width="17.85546875" style="161" customWidth="1"/>
    <col min="3345" max="3582" width="9.140625" style="161"/>
    <col min="3583" max="3583" width="4.140625" style="161" customWidth="1"/>
    <col min="3584" max="3584" width="12" style="161" bestFit="1" customWidth="1"/>
    <col min="3585" max="3585" width="16.7109375" style="161" customWidth="1"/>
    <col min="3586" max="3586" width="24.140625" style="161" customWidth="1"/>
    <col min="3587" max="3587" width="7.28515625" style="161" bestFit="1" customWidth="1"/>
    <col min="3588" max="3588" width="6.28515625" style="161" bestFit="1" customWidth="1"/>
    <col min="3589" max="3589" width="8.42578125" style="161" customWidth="1"/>
    <col min="3590" max="3590" width="6.7109375" style="161" customWidth="1"/>
    <col min="3591" max="3591" width="14.85546875" style="161" bestFit="1" customWidth="1"/>
    <col min="3592" max="3592" width="13.140625" style="161" bestFit="1" customWidth="1"/>
    <col min="3593" max="3593" width="13.140625" style="161" customWidth="1"/>
    <col min="3594" max="3594" width="13.28515625" style="161" bestFit="1" customWidth="1"/>
    <col min="3595" max="3595" width="15.42578125" style="161" customWidth="1"/>
    <col min="3596" max="3596" width="13.28515625" style="161" bestFit="1" customWidth="1"/>
    <col min="3597" max="3597" width="14" style="161" customWidth="1"/>
    <col min="3598" max="3598" width="11.140625" style="161" bestFit="1" customWidth="1"/>
    <col min="3599" max="3599" width="9.140625" style="161"/>
    <col min="3600" max="3600" width="17.85546875" style="161" customWidth="1"/>
    <col min="3601" max="3838" width="9.140625" style="161"/>
    <col min="3839" max="3839" width="4.140625" style="161" customWidth="1"/>
    <col min="3840" max="3840" width="12" style="161" bestFit="1" customWidth="1"/>
    <col min="3841" max="3841" width="16.7109375" style="161" customWidth="1"/>
    <col min="3842" max="3842" width="24.140625" style="161" customWidth="1"/>
    <col min="3843" max="3843" width="7.28515625" style="161" bestFit="1" customWidth="1"/>
    <col min="3844" max="3844" width="6.28515625" style="161" bestFit="1" customWidth="1"/>
    <col min="3845" max="3845" width="8.42578125" style="161" customWidth="1"/>
    <col min="3846" max="3846" width="6.7109375" style="161" customWidth="1"/>
    <col min="3847" max="3847" width="14.85546875" style="161" bestFit="1" customWidth="1"/>
    <col min="3848" max="3848" width="13.140625" style="161" bestFit="1" customWidth="1"/>
    <col min="3849" max="3849" width="13.140625" style="161" customWidth="1"/>
    <col min="3850" max="3850" width="13.28515625" style="161" bestFit="1" customWidth="1"/>
    <col min="3851" max="3851" width="15.42578125" style="161" customWidth="1"/>
    <col min="3852" max="3852" width="13.28515625" style="161" bestFit="1" customWidth="1"/>
    <col min="3853" max="3853" width="14" style="161" customWidth="1"/>
    <col min="3854" max="3854" width="11.140625" style="161" bestFit="1" customWidth="1"/>
    <col min="3855" max="3855" width="9.140625" style="161"/>
    <col min="3856" max="3856" width="17.85546875" style="161" customWidth="1"/>
    <col min="3857" max="4094" width="9.140625" style="161"/>
    <col min="4095" max="4095" width="4.140625" style="161" customWidth="1"/>
    <col min="4096" max="4096" width="12" style="161" bestFit="1" customWidth="1"/>
    <col min="4097" max="4097" width="16.7109375" style="161" customWidth="1"/>
    <col min="4098" max="4098" width="24.140625" style="161" customWidth="1"/>
    <col min="4099" max="4099" width="7.28515625" style="161" bestFit="1" customWidth="1"/>
    <col min="4100" max="4100" width="6.28515625" style="161" bestFit="1" customWidth="1"/>
    <col min="4101" max="4101" width="8.42578125" style="161" customWidth="1"/>
    <col min="4102" max="4102" width="6.7109375" style="161" customWidth="1"/>
    <col min="4103" max="4103" width="14.85546875" style="161" bestFit="1" customWidth="1"/>
    <col min="4104" max="4104" width="13.140625" style="161" bestFit="1" customWidth="1"/>
    <col min="4105" max="4105" width="13.140625" style="161" customWidth="1"/>
    <col min="4106" max="4106" width="13.28515625" style="161" bestFit="1" customWidth="1"/>
    <col min="4107" max="4107" width="15.42578125" style="161" customWidth="1"/>
    <col min="4108" max="4108" width="13.28515625" style="161" bestFit="1" customWidth="1"/>
    <col min="4109" max="4109" width="14" style="161" customWidth="1"/>
    <col min="4110" max="4110" width="11.140625" style="161" bestFit="1" customWidth="1"/>
    <col min="4111" max="4111" width="9.140625" style="161"/>
    <col min="4112" max="4112" width="17.85546875" style="161" customWidth="1"/>
    <col min="4113" max="4350" width="9.140625" style="161"/>
    <col min="4351" max="4351" width="4.140625" style="161" customWidth="1"/>
    <col min="4352" max="4352" width="12" style="161" bestFit="1" customWidth="1"/>
    <col min="4353" max="4353" width="16.7109375" style="161" customWidth="1"/>
    <col min="4354" max="4354" width="24.140625" style="161" customWidth="1"/>
    <col min="4355" max="4355" width="7.28515625" style="161" bestFit="1" customWidth="1"/>
    <col min="4356" max="4356" width="6.28515625" style="161" bestFit="1" customWidth="1"/>
    <col min="4357" max="4357" width="8.42578125" style="161" customWidth="1"/>
    <col min="4358" max="4358" width="6.7109375" style="161" customWidth="1"/>
    <col min="4359" max="4359" width="14.85546875" style="161" bestFit="1" customWidth="1"/>
    <col min="4360" max="4360" width="13.140625" style="161" bestFit="1" customWidth="1"/>
    <col min="4361" max="4361" width="13.140625" style="161" customWidth="1"/>
    <col min="4362" max="4362" width="13.28515625" style="161" bestFit="1" customWidth="1"/>
    <col min="4363" max="4363" width="15.42578125" style="161" customWidth="1"/>
    <col min="4364" max="4364" width="13.28515625" style="161" bestFit="1" customWidth="1"/>
    <col min="4365" max="4365" width="14" style="161" customWidth="1"/>
    <col min="4366" max="4366" width="11.140625" style="161" bestFit="1" customWidth="1"/>
    <col min="4367" max="4367" width="9.140625" style="161"/>
    <col min="4368" max="4368" width="17.85546875" style="161" customWidth="1"/>
    <col min="4369" max="4606" width="9.140625" style="161"/>
    <col min="4607" max="4607" width="4.140625" style="161" customWidth="1"/>
    <col min="4608" max="4608" width="12" style="161" bestFit="1" customWidth="1"/>
    <col min="4609" max="4609" width="16.7109375" style="161" customWidth="1"/>
    <col min="4610" max="4610" width="24.140625" style="161" customWidth="1"/>
    <col min="4611" max="4611" width="7.28515625" style="161" bestFit="1" customWidth="1"/>
    <col min="4612" max="4612" width="6.28515625" style="161" bestFit="1" customWidth="1"/>
    <col min="4613" max="4613" width="8.42578125" style="161" customWidth="1"/>
    <col min="4614" max="4614" width="6.7109375" style="161" customWidth="1"/>
    <col min="4615" max="4615" width="14.85546875" style="161" bestFit="1" customWidth="1"/>
    <col min="4616" max="4616" width="13.140625" style="161" bestFit="1" customWidth="1"/>
    <col min="4617" max="4617" width="13.140625" style="161" customWidth="1"/>
    <col min="4618" max="4618" width="13.28515625" style="161" bestFit="1" customWidth="1"/>
    <col min="4619" max="4619" width="15.42578125" style="161" customWidth="1"/>
    <col min="4620" max="4620" width="13.28515625" style="161" bestFit="1" customWidth="1"/>
    <col min="4621" max="4621" width="14" style="161" customWidth="1"/>
    <col min="4622" max="4622" width="11.140625" style="161" bestFit="1" customWidth="1"/>
    <col min="4623" max="4623" width="9.140625" style="161"/>
    <col min="4624" max="4624" width="17.85546875" style="161" customWidth="1"/>
    <col min="4625" max="4862" width="9.140625" style="161"/>
    <col min="4863" max="4863" width="4.140625" style="161" customWidth="1"/>
    <col min="4864" max="4864" width="12" style="161" bestFit="1" customWidth="1"/>
    <col min="4865" max="4865" width="16.7109375" style="161" customWidth="1"/>
    <col min="4866" max="4866" width="24.140625" style="161" customWidth="1"/>
    <col min="4867" max="4867" width="7.28515625" style="161" bestFit="1" customWidth="1"/>
    <col min="4868" max="4868" width="6.28515625" style="161" bestFit="1" customWidth="1"/>
    <col min="4869" max="4869" width="8.42578125" style="161" customWidth="1"/>
    <col min="4870" max="4870" width="6.7109375" style="161" customWidth="1"/>
    <col min="4871" max="4871" width="14.85546875" style="161" bestFit="1" customWidth="1"/>
    <col min="4872" max="4872" width="13.140625" style="161" bestFit="1" customWidth="1"/>
    <col min="4873" max="4873" width="13.140625" style="161" customWidth="1"/>
    <col min="4874" max="4874" width="13.28515625" style="161" bestFit="1" customWidth="1"/>
    <col min="4875" max="4875" width="15.42578125" style="161" customWidth="1"/>
    <col min="4876" max="4876" width="13.28515625" style="161" bestFit="1" customWidth="1"/>
    <col min="4877" max="4877" width="14" style="161" customWidth="1"/>
    <col min="4878" max="4878" width="11.140625" style="161" bestFit="1" customWidth="1"/>
    <col min="4879" max="4879" width="9.140625" style="161"/>
    <col min="4880" max="4880" width="17.85546875" style="161" customWidth="1"/>
    <col min="4881" max="5118" width="9.140625" style="161"/>
    <col min="5119" max="5119" width="4.140625" style="161" customWidth="1"/>
    <col min="5120" max="5120" width="12" style="161" bestFit="1" customWidth="1"/>
    <col min="5121" max="5121" width="16.7109375" style="161" customWidth="1"/>
    <col min="5122" max="5122" width="24.140625" style="161" customWidth="1"/>
    <col min="5123" max="5123" width="7.28515625" style="161" bestFit="1" customWidth="1"/>
    <col min="5124" max="5124" width="6.28515625" style="161" bestFit="1" customWidth="1"/>
    <col min="5125" max="5125" width="8.42578125" style="161" customWidth="1"/>
    <col min="5126" max="5126" width="6.7109375" style="161" customWidth="1"/>
    <col min="5127" max="5127" width="14.85546875" style="161" bestFit="1" customWidth="1"/>
    <col min="5128" max="5128" width="13.140625" style="161" bestFit="1" customWidth="1"/>
    <col min="5129" max="5129" width="13.140625" style="161" customWidth="1"/>
    <col min="5130" max="5130" width="13.28515625" style="161" bestFit="1" customWidth="1"/>
    <col min="5131" max="5131" width="15.42578125" style="161" customWidth="1"/>
    <col min="5132" max="5132" width="13.28515625" style="161" bestFit="1" customWidth="1"/>
    <col min="5133" max="5133" width="14" style="161" customWidth="1"/>
    <col min="5134" max="5134" width="11.140625" style="161" bestFit="1" customWidth="1"/>
    <col min="5135" max="5135" width="9.140625" style="161"/>
    <col min="5136" max="5136" width="17.85546875" style="161" customWidth="1"/>
    <col min="5137" max="5374" width="9.140625" style="161"/>
    <col min="5375" max="5375" width="4.140625" style="161" customWidth="1"/>
    <col min="5376" max="5376" width="12" style="161" bestFit="1" customWidth="1"/>
    <col min="5377" max="5377" width="16.7109375" style="161" customWidth="1"/>
    <col min="5378" max="5378" width="24.140625" style="161" customWidth="1"/>
    <col min="5379" max="5379" width="7.28515625" style="161" bestFit="1" customWidth="1"/>
    <col min="5380" max="5380" width="6.28515625" style="161" bestFit="1" customWidth="1"/>
    <col min="5381" max="5381" width="8.42578125" style="161" customWidth="1"/>
    <col min="5382" max="5382" width="6.7109375" style="161" customWidth="1"/>
    <col min="5383" max="5383" width="14.85546875" style="161" bestFit="1" customWidth="1"/>
    <col min="5384" max="5384" width="13.140625" style="161" bestFit="1" customWidth="1"/>
    <col min="5385" max="5385" width="13.140625" style="161" customWidth="1"/>
    <col min="5386" max="5386" width="13.28515625" style="161" bestFit="1" customWidth="1"/>
    <col min="5387" max="5387" width="15.42578125" style="161" customWidth="1"/>
    <col min="5388" max="5388" width="13.28515625" style="161" bestFit="1" customWidth="1"/>
    <col min="5389" max="5389" width="14" style="161" customWidth="1"/>
    <col min="5390" max="5390" width="11.140625" style="161" bestFit="1" customWidth="1"/>
    <col min="5391" max="5391" width="9.140625" style="161"/>
    <col min="5392" max="5392" width="17.85546875" style="161" customWidth="1"/>
    <col min="5393" max="5630" width="9.140625" style="161"/>
    <col min="5631" max="5631" width="4.140625" style="161" customWidth="1"/>
    <col min="5632" max="5632" width="12" style="161" bestFit="1" customWidth="1"/>
    <col min="5633" max="5633" width="16.7109375" style="161" customWidth="1"/>
    <col min="5634" max="5634" width="24.140625" style="161" customWidth="1"/>
    <col min="5635" max="5635" width="7.28515625" style="161" bestFit="1" customWidth="1"/>
    <col min="5636" max="5636" width="6.28515625" style="161" bestFit="1" customWidth="1"/>
    <col min="5637" max="5637" width="8.42578125" style="161" customWidth="1"/>
    <col min="5638" max="5638" width="6.7109375" style="161" customWidth="1"/>
    <col min="5639" max="5639" width="14.85546875" style="161" bestFit="1" customWidth="1"/>
    <col min="5640" max="5640" width="13.140625" style="161" bestFit="1" customWidth="1"/>
    <col min="5641" max="5641" width="13.140625" style="161" customWidth="1"/>
    <col min="5642" max="5642" width="13.28515625" style="161" bestFit="1" customWidth="1"/>
    <col min="5643" max="5643" width="15.42578125" style="161" customWidth="1"/>
    <col min="5644" max="5644" width="13.28515625" style="161" bestFit="1" customWidth="1"/>
    <col min="5645" max="5645" width="14" style="161" customWidth="1"/>
    <col min="5646" max="5646" width="11.140625" style="161" bestFit="1" customWidth="1"/>
    <col min="5647" max="5647" width="9.140625" style="161"/>
    <col min="5648" max="5648" width="17.85546875" style="161" customWidth="1"/>
    <col min="5649" max="5886" width="9.140625" style="161"/>
    <col min="5887" max="5887" width="4.140625" style="161" customWidth="1"/>
    <col min="5888" max="5888" width="12" style="161" bestFit="1" customWidth="1"/>
    <col min="5889" max="5889" width="16.7109375" style="161" customWidth="1"/>
    <col min="5890" max="5890" width="24.140625" style="161" customWidth="1"/>
    <col min="5891" max="5891" width="7.28515625" style="161" bestFit="1" customWidth="1"/>
    <col min="5892" max="5892" width="6.28515625" style="161" bestFit="1" customWidth="1"/>
    <col min="5893" max="5893" width="8.42578125" style="161" customWidth="1"/>
    <col min="5894" max="5894" width="6.7109375" style="161" customWidth="1"/>
    <col min="5895" max="5895" width="14.85546875" style="161" bestFit="1" customWidth="1"/>
    <col min="5896" max="5896" width="13.140625" style="161" bestFit="1" customWidth="1"/>
    <col min="5897" max="5897" width="13.140625" style="161" customWidth="1"/>
    <col min="5898" max="5898" width="13.28515625" style="161" bestFit="1" customWidth="1"/>
    <col min="5899" max="5899" width="15.42578125" style="161" customWidth="1"/>
    <col min="5900" max="5900" width="13.28515625" style="161" bestFit="1" customWidth="1"/>
    <col min="5901" max="5901" width="14" style="161" customWidth="1"/>
    <col min="5902" max="5902" width="11.140625" style="161" bestFit="1" customWidth="1"/>
    <col min="5903" max="5903" width="9.140625" style="161"/>
    <col min="5904" max="5904" width="17.85546875" style="161" customWidth="1"/>
    <col min="5905" max="6142" width="9.140625" style="161"/>
    <col min="6143" max="6143" width="4.140625" style="161" customWidth="1"/>
    <col min="6144" max="6144" width="12" style="161" bestFit="1" customWidth="1"/>
    <col min="6145" max="6145" width="16.7109375" style="161" customWidth="1"/>
    <col min="6146" max="6146" width="24.140625" style="161" customWidth="1"/>
    <col min="6147" max="6147" width="7.28515625" style="161" bestFit="1" customWidth="1"/>
    <col min="6148" max="6148" width="6.28515625" style="161" bestFit="1" customWidth="1"/>
    <col min="6149" max="6149" width="8.42578125" style="161" customWidth="1"/>
    <col min="6150" max="6150" width="6.7109375" style="161" customWidth="1"/>
    <col min="6151" max="6151" width="14.85546875" style="161" bestFit="1" customWidth="1"/>
    <col min="6152" max="6152" width="13.140625" style="161" bestFit="1" customWidth="1"/>
    <col min="6153" max="6153" width="13.140625" style="161" customWidth="1"/>
    <col min="6154" max="6154" width="13.28515625" style="161" bestFit="1" customWidth="1"/>
    <col min="6155" max="6155" width="15.42578125" style="161" customWidth="1"/>
    <col min="6156" max="6156" width="13.28515625" style="161" bestFit="1" customWidth="1"/>
    <col min="6157" max="6157" width="14" style="161" customWidth="1"/>
    <col min="6158" max="6158" width="11.140625" style="161" bestFit="1" customWidth="1"/>
    <col min="6159" max="6159" width="9.140625" style="161"/>
    <col min="6160" max="6160" width="17.85546875" style="161" customWidth="1"/>
    <col min="6161" max="6398" width="9.140625" style="161"/>
    <col min="6399" max="6399" width="4.140625" style="161" customWidth="1"/>
    <col min="6400" max="6400" width="12" style="161" bestFit="1" customWidth="1"/>
    <col min="6401" max="6401" width="16.7109375" style="161" customWidth="1"/>
    <col min="6402" max="6402" width="24.140625" style="161" customWidth="1"/>
    <col min="6403" max="6403" width="7.28515625" style="161" bestFit="1" customWidth="1"/>
    <col min="6404" max="6404" width="6.28515625" style="161" bestFit="1" customWidth="1"/>
    <col min="6405" max="6405" width="8.42578125" style="161" customWidth="1"/>
    <col min="6406" max="6406" width="6.7109375" style="161" customWidth="1"/>
    <col min="6407" max="6407" width="14.85546875" style="161" bestFit="1" customWidth="1"/>
    <col min="6408" max="6408" width="13.140625" style="161" bestFit="1" customWidth="1"/>
    <col min="6409" max="6409" width="13.140625" style="161" customWidth="1"/>
    <col min="6410" max="6410" width="13.28515625" style="161" bestFit="1" customWidth="1"/>
    <col min="6411" max="6411" width="15.42578125" style="161" customWidth="1"/>
    <col min="6412" max="6412" width="13.28515625" style="161" bestFit="1" customWidth="1"/>
    <col min="6413" max="6413" width="14" style="161" customWidth="1"/>
    <col min="6414" max="6414" width="11.140625" style="161" bestFit="1" customWidth="1"/>
    <col min="6415" max="6415" width="9.140625" style="161"/>
    <col min="6416" max="6416" width="17.85546875" style="161" customWidth="1"/>
    <col min="6417" max="6654" width="9.140625" style="161"/>
    <col min="6655" max="6655" width="4.140625" style="161" customWidth="1"/>
    <col min="6656" max="6656" width="12" style="161" bestFit="1" customWidth="1"/>
    <col min="6657" max="6657" width="16.7109375" style="161" customWidth="1"/>
    <col min="6658" max="6658" width="24.140625" style="161" customWidth="1"/>
    <col min="6659" max="6659" width="7.28515625" style="161" bestFit="1" customWidth="1"/>
    <col min="6660" max="6660" width="6.28515625" style="161" bestFit="1" customWidth="1"/>
    <col min="6661" max="6661" width="8.42578125" style="161" customWidth="1"/>
    <col min="6662" max="6662" width="6.7109375" style="161" customWidth="1"/>
    <col min="6663" max="6663" width="14.85546875" style="161" bestFit="1" customWidth="1"/>
    <col min="6664" max="6664" width="13.140625" style="161" bestFit="1" customWidth="1"/>
    <col min="6665" max="6665" width="13.140625" style="161" customWidth="1"/>
    <col min="6666" max="6666" width="13.28515625" style="161" bestFit="1" customWidth="1"/>
    <col min="6667" max="6667" width="15.42578125" style="161" customWidth="1"/>
    <col min="6668" max="6668" width="13.28515625" style="161" bestFit="1" customWidth="1"/>
    <col min="6669" max="6669" width="14" style="161" customWidth="1"/>
    <col min="6670" max="6670" width="11.140625" style="161" bestFit="1" customWidth="1"/>
    <col min="6671" max="6671" width="9.140625" style="161"/>
    <col min="6672" max="6672" width="17.85546875" style="161" customWidth="1"/>
    <col min="6673" max="6910" width="9.140625" style="161"/>
    <col min="6911" max="6911" width="4.140625" style="161" customWidth="1"/>
    <col min="6912" max="6912" width="12" style="161" bestFit="1" customWidth="1"/>
    <col min="6913" max="6913" width="16.7109375" style="161" customWidth="1"/>
    <col min="6914" max="6914" width="24.140625" style="161" customWidth="1"/>
    <col min="6915" max="6915" width="7.28515625" style="161" bestFit="1" customWidth="1"/>
    <col min="6916" max="6916" width="6.28515625" style="161" bestFit="1" customWidth="1"/>
    <col min="6917" max="6917" width="8.42578125" style="161" customWidth="1"/>
    <col min="6918" max="6918" width="6.7109375" style="161" customWidth="1"/>
    <col min="6919" max="6919" width="14.85546875" style="161" bestFit="1" customWidth="1"/>
    <col min="6920" max="6920" width="13.140625" style="161" bestFit="1" customWidth="1"/>
    <col min="6921" max="6921" width="13.140625" style="161" customWidth="1"/>
    <col min="6922" max="6922" width="13.28515625" style="161" bestFit="1" customWidth="1"/>
    <col min="6923" max="6923" width="15.42578125" style="161" customWidth="1"/>
    <col min="6924" max="6924" width="13.28515625" style="161" bestFit="1" customWidth="1"/>
    <col min="6925" max="6925" width="14" style="161" customWidth="1"/>
    <col min="6926" max="6926" width="11.140625" style="161" bestFit="1" customWidth="1"/>
    <col min="6927" max="6927" width="9.140625" style="161"/>
    <col min="6928" max="6928" width="17.85546875" style="161" customWidth="1"/>
    <col min="6929" max="7166" width="9.140625" style="161"/>
    <col min="7167" max="7167" width="4.140625" style="161" customWidth="1"/>
    <col min="7168" max="7168" width="12" style="161" bestFit="1" customWidth="1"/>
    <col min="7169" max="7169" width="16.7109375" style="161" customWidth="1"/>
    <col min="7170" max="7170" width="24.140625" style="161" customWidth="1"/>
    <col min="7171" max="7171" width="7.28515625" style="161" bestFit="1" customWidth="1"/>
    <col min="7172" max="7172" width="6.28515625" style="161" bestFit="1" customWidth="1"/>
    <col min="7173" max="7173" width="8.42578125" style="161" customWidth="1"/>
    <col min="7174" max="7174" width="6.7109375" style="161" customWidth="1"/>
    <col min="7175" max="7175" width="14.85546875" style="161" bestFit="1" customWidth="1"/>
    <col min="7176" max="7176" width="13.140625" style="161" bestFit="1" customWidth="1"/>
    <col min="7177" max="7177" width="13.140625" style="161" customWidth="1"/>
    <col min="7178" max="7178" width="13.28515625" style="161" bestFit="1" customWidth="1"/>
    <col min="7179" max="7179" width="15.42578125" style="161" customWidth="1"/>
    <col min="7180" max="7180" width="13.28515625" style="161" bestFit="1" customWidth="1"/>
    <col min="7181" max="7181" width="14" style="161" customWidth="1"/>
    <col min="7182" max="7182" width="11.140625" style="161" bestFit="1" customWidth="1"/>
    <col min="7183" max="7183" width="9.140625" style="161"/>
    <col min="7184" max="7184" width="17.85546875" style="161" customWidth="1"/>
    <col min="7185" max="7422" width="9.140625" style="161"/>
    <col min="7423" max="7423" width="4.140625" style="161" customWidth="1"/>
    <col min="7424" max="7424" width="12" style="161" bestFit="1" customWidth="1"/>
    <col min="7425" max="7425" width="16.7109375" style="161" customWidth="1"/>
    <col min="7426" max="7426" width="24.140625" style="161" customWidth="1"/>
    <col min="7427" max="7427" width="7.28515625" style="161" bestFit="1" customWidth="1"/>
    <col min="7428" max="7428" width="6.28515625" style="161" bestFit="1" customWidth="1"/>
    <col min="7429" max="7429" width="8.42578125" style="161" customWidth="1"/>
    <col min="7430" max="7430" width="6.7109375" style="161" customWidth="1"/>
    <col min="7431" max="7431" width="14.85546875" style="161" bestFit="1" customWidth="1"/>
    <col min="7432" max="7432" width="13.140625" style="161" bestFit="1" customWidth="1"/>
    <col min="7433" max="7433" width="13.140625" style="161" customWidth="1"/>
    <col min="7434" max="7434" width="13.28515625" style="161" bestFit="1" customWidth="1"/>
    <col min="7435" max="7435" width="15.42578125" style="161" customWidth="1"/>
    <col min="7436" max="7436" width="13.28515625" style="161" bestFit="1" customWidth="1"/>
    <col min="7437" max="7437" width="14" style="161" customWidth="1"/>
    <col min="7438" max="7438" width="11.140625" style="161" bestFit="1" customWidth="1"/>
    <col min="7439" max="7439" width="9.140625" style="161"/>
    <col min="7440" max="7440" width="17.85546875" style="161" customWidth="1"/>
    <col min="7441" max="7678" width="9.140625" style="161"/>
    <col min="7679" max="7679" width="4.140625" style="161" customWidth="1"/>
    <col min="7680" max="7680" width="12" style="161" bestFit="1" customWidth="1"/>
    <col min="7681" max="7681" width="16.7109375" style="161" customWidth="1"/>
    <col min="7682" max="7682" width="24.140625" style="161" customWidth="1"/>
    <col min="7683" max="7683" width="7.28515625" style="161" bestFit="1" customWidth="1"/>
    <col min="7684" max="7684" width="6.28515625" style="161" bestFit="1" customWidth="1"/>
    <col min="7685" max="7685" width="8.42578125" style="161" customWidth="1"/>
    <col min="7686" max="7686" width="6.7109375" style="161" customWidth="1"/>
    <col min="7687" max="7687" width="14.85546875" style="161" bestFit="1" customWidth="1"/>
    <col min="7688" max="7688" width="13.140625" style="161" bestFit="1" customWidth="1"/>
    <col min="7689" max="7689" width="13.140625" style="161" customWidth="1"/>
    <col min="7690" max="7690" width="13.28515625" style="161" bestFit="1" customWidth="1"/>
    <col min="7691" max="7691" width="15.42578125" style="161" customWidth="1"/>
    <col min="7692" max="7692" width="13.28515625" style="161" bestFit="1" customWidth="1"/>
    <col min="7693" max="7693" width="14" style="161" customWidth="1"/>
    <col min="7694" max="7694" width="11.140625" style="161" bestFit="1" customWidth="1"/>
    <col min="7695" max="7695" width="9.140625" style="161"/>
    <col min="7696" max="7696" width="17.85546875" style="161" customWidth="1"/>
    <col min="7697" max="7934" width="9.140625" style="161"/>
    <col min="7935" max="7935" width="4.140625" style="161" customWidth="1"/>
    <col min="7936" max="7936" width="12" style="161" bestFit="1" customWidth="1"/>
    <col min="7937" max="7937" width="16.7109375" style="161" customWidth="1"/>
    <col min="7938" max="7938" width="24.140625" style="161" customWidth="1"/>
    <col min="7939" max="7939" width="7.28515625" style="161" bestFit="1" customWidth="1"/>
    <col min="7940" max="7940" width="6.28515625" style="161" bestFit="1" customWidth="1"/>
    <col min="7941" max="7941" width="8.42578125" style="161" customWidth="1"/>
    <col min="7942" max="7942" width="6.7109375" style="161" customWidth="1"/>
    <col min="7943" max="7943" width="14.85546875" style="161" bestFit="1" customWidth="1"/>
    <col min="7944" max="7944" width="13.140625" style="161" bestFit="1" customWidth="1"/>
    <col min="7945" max="7945" width="13.140625" style="161" customWidth="1"/>
    <col min="7946" max="7946" width="13.28515625" style="161" bestFit="1" customWidth="1"/>
    <col min="7947" max="7947" width="15.42578125" style="161" customWidth="1"/>
    <col min="7948" max="7948" width="13.28515625" style="161" bestFit="1" customWidth="1"/>
    <col min="7949" max="7949" width="14" style="161" customWidth="1"/>
    <col min="7950" max="7950" width="11.140625" style="161" bestFit="1" customWidth="1"/>
    <col min="7951" max="7951" width="9.140625" style="161"/>
    <col min="7952" max="7952" width="17.85546875" style="161" customWidth="1"/>
    <col min="7953" max="8190" width="9.140625" style="161"/>
    <col min="8191" max="8191" width="4.140625" style="161" customWidth="1"/>
    <col min="8192" max="8192" width="12" style="161" bestFit="1" customWidth="1"/>
    <col min="8193" max="8193" width="16.7109375" style="161" customWidth="1"/>
    <col min="8194" max="8194" width="24.140625" style="161" customWidth="1"/>
    <col min="8195" max="8195" width="7.28515625" style="161" bestFit="1" customWidth="1"/>
    <col min="8196" max="8196" width="6.28515625" style="161" bestFit="1" customWidth="1"/>
    <col min="8197" max="8197" width="8.42578125" style="161" customWidth="1"/>
    <col min="8198" max="8198" width="6.7109375" style="161" customWidth="1"/>
    <col min="8199" max="8199" width="14.85546875" style="161" bestFit="1" customWidth="1"/>
    <col min="8200" max="8200" width="13.140625" style="161" bestFit="1" customWidth="1"/>
    <col min="8201" max="8201" width="13.140625" style="161" customWidth="1"/>
    <col min="8202" max="8202" width="13.28515625" style="161" bestFit="1" customWidth="1"/>
    <col min="8203" max="8203" width="15.42578125" style="161" customWidth="1"/>
    <col min="8204" max="8204" width="13.28515625" style="161" bestFit="1" customWidth="1"/>
    <col min="8205" max="8205" width="14" style="161" customWidth="1"/>
    <col min="8206" max="8206" width="11.140625" style="161" bestFit="1" customWidth="1"/>
    <col min="8207" max="8207" width="9.140625" style="161"/>
    <col min="8208" max="8208" width="17.85546875" style="161" customWidth="1"/>
    <col min="8209" max="8446" width="9.140625" style="161"/>
    <col min="8447" max="8447" width="4.140625" style="161" customWidth="1"/>
    <col min="8448" max="8448" width="12" style="161" bestFit="1" customWidth="1"/>
    <col min="8449" max="8449" width="16.7109375" style="161" customWidth="1"/>
    <col min="8450" max="8450" width="24.140625" style="161" customWidth="1"/>
    <col min="8451" max="8451" width="7.28515625" style="161" bestFit="1" customWidth="1"/>
    <col min="8452" max="8452" width="6.28515625" style="161" bestFit="1" customWidth="1"/>
    <col min="8453" max="8453" width="8.42578125" style="161" customWidth="1"/>
    <col min="8454" max="8454" width="6.7109375" style="161" customWidth="1"/>
    <col min="8455" max="8455" width="14.85546875" style="161" bestFit="1" customWidth="1"/>
    <col min="8456" max="8456" width="13.140625" style="161" bestFit="1" customWidth="1"/>
    <col min="8457" max="8457" width="13.140625" style="161" customWidth="1"/>
    <col min="8458" max="8458" width="13.28515625" style="161" bestFit="1" customWidth="1"/>
    <col min="8459" max="8459" width="15.42578125" style="161" customWidth="1"/>
    <col min="8460" max="8460" width="13.28515625" style="161" bestFit="1" customWidth="1"/>
    <col min="8461" max="8461" width="14" style="161" customWidth="1"/>
    <col min="8462" max="8462" width="11.140625" style="161" bestFit="1" customWidth="1"/>
    <col min="8463" max="8463" width="9.140625" style="161"/>
    <col min="8464" max="8464" width="17.85546875" style="161" customWidth="1"/>
    <col min="8465" max="8702" width="9.140625" style="161"/>
    <col min="8703" max="8703" width="4.140625" style="161" customWidth="1"/>
    <col min="8704" max="8704" width="12" style="161" bestFit="1" customWidth="1"/>
    <col min="8705" max="8705" width="16.7109375" style="161" customWidth="1"/>
    <col min="8706" max="8706" width="24.140625" style="161" customWidth="1"/>
    <col min="8707" max="8707" width="7.28515625" style="161" bestFit="1" customWidth="1"/>
    <col min="8708" max="8708" width="6.28515625" style="161" bestFit="1" customWidth="1"/>
    <col min="8709" max="8709" width="8.42578125" style="161" customWidth="1"/>
    <col min="8710" max="8710" width="6.7109375" style="161" customWidth="1"/>
    <col min="8711" max="8711" width="14.85546875" style="161" bestFit="1" customWidth="1"/>
    <col min="8712" max="8712" width="13.140625" style="161" bestFit="1" customWidth="1"/>
    <col min="8713" max="8713" width="13.140625" style="161" customWidth="1"/>
    <col min="8714" max="8714" width="13.28515625" style="161" bestFit="1" customWidth="1"/>
    <col min="8715" max="8715" width="15.42578125" style="161" customWidth="1"/>
    <col min="8716" max="8716" width="13.28515625" style="161" bestFit="1" customWidth="1"/>
    <col min="8717" max="8717" width="14" style="161" customWidth="1"/>
    <col min="8718" max="8718" width="11.140625" style="161" bestFit="1" customWidth="1"/>
    <col min="8719" max="8719" width="9.140625" style="161"/>
    <col min="8720" max="8720" width="17.85546875" style="161" customWidth="1"/>
    <col min="8721" max="8958" width="9.140625" style="161"/>
    <col min="8959" max="8959" width="4.140625" style="161" customWidth="1"/>
    <col min="8960" max="8960" width="12" style="161" bestFit="1" customWidth="1"/>
    <col min="8961" max="8961" width="16.7109375" style="161" customWidth="1"/>
    <col min="8962" max="8962" width="24.140625" style="161" customWidth="1"/>
    <col min="8963" max="8963" width="7.28515625" style="161" bestFit="1" customWidth="1"/>
    <col min="8964" max="8964" width="6.28515625" style="161" bestFit="1" customWidth="1"/>
    <col min="8965" max="8965" width="8.42578125" style="161" customWidth="1"/>
    <col min="8966" max="8966" width="6.7109375" style="161" customWidth="1"/>
    <col min="8967" max="8967" width="14.85546875" style="161" bestFit="1" customWidth="1"/>
    <col min="8968" max="8968" width="13.140625" style="161" bestFit="1" customWidth="1"/>
    <col min="8969" max="8969" width="13.140625" style="161" customWidth="1"/>
    <col min="8970" max="8970" width="13.28515625" style="161" bestFit="1" customWidth="1"/>
    <col min="8971" max="8971" width="15.42578125" style="161" customWidth="1"/>
    <col min="8972" max="8972" width="13.28515625" style="161" bestFit="1" customWidth="1"/>
    <col min="8973" max="8973" width="14" style="161" customWidth="1"/>
    <col min="8974" max="8974" width="11.140625" style="161" bestFit="1" customWidth="1"/>
    <col min="8975" max="8975" width="9.140625" style="161"/>
    <col min="8976" max="8976" width="17.85546875" style="161" customWidth="1"/>
    <col min="8977" max="9214" width="9.140625" style="161"/>
    <col min="9215" max="9215" width="4.140625" style="161" customWidth="1"/>
    <col min="9216" max="9216" width="12" style="161" bestFit="1" customWidth="1"/>
    <col min="9217" max="9217" width="16.7109375" style="161" customWidth="1"/>
    <col min="9218" max="9218" width="24.140625" style="161" customWidth="1"/>
    <col min="9219" max="9219" width="7.28515625" style="161" bestFit="1" customWidth="1"/>
    <col min="9220" max="9220" width="6.28515625" style="161" bestFit="1" customWidth="1"/>
    <col min="9221" max="9221" width="8.42578125" style="161" customWidth="1"/>
    <col min="9222" max="9222" width="6.7109375" style="161" customWidth="1"/>
    <col min="9223" max="9223" width="14.85546875" style="161" bestFit="1" customWidth="1"/>
    <col min="9224" max="9224" width="13.140625" style="161" bestFit="1" customWidth="1"/>
    <col min="9225" max="9225" width="13.140625" style="161" customWidth="1"/>
    <col min="9226" max="9226" width="13.28515625" style="161" bestFit="1" customWidth="1"/>
    <col min="9227" max="9227" width="15.42578125" style="161" customWidth="1"/>
    <col min="9228" max="9228" width="13.28515625" style="161" bestFit="1" customWidth="1"/>
    <col min="9229" max="9229" width="14" style="161" customWidth="1"/>
    <col min="9230" max="9230" width="11.140625" style="161" bestFit="1" customWidth="1"/>
    <col min="9231" max="9231" width="9.140625" style="161"/>
    <col min="9232" max="9232" width="17.85546875" style="161" customWidth="1"/>
    <col min="9233" max="9470" width="9.140625" style="161"/>
    <col min="9471" max="9471" width="4.140625" style="161" customWidth="1"/>
    <col min="9472" max="9472" width="12" style="161" bestFit="1" customWidth="1"/>
    <col min="9473" max="9473" width="16.7109375" style="161" customWidth="1"/>
    <col min="9474" max="9474" width="24.140625" style="161" customWidth="1"/>
    <col min="9475" max="9475" width="7.28515625" style="161" bestFit="1" customWidth="1"/>
    <col min="9476" max="9476" width="6.28515625" style="161" bestFit="1" customWidth="1"/>
    <col min="9477" max="9477" width="8.42578125" style="161" customWidth="1"/>
    <col min="9478" max="9478" width="6.7109375" style="161" customWidth="1"/>
    <col min="9479" max="9479" width="14.85546875" style="161" bestFit="1" customWidth="1"/>
    <col min="9480" max="9480" width="13.140625" style="161" bestFit="1" customWidth="1"/>
    <col min="9481" max="9481" width="13.140625" style="161" customWidth="1"/>
    <col min="9482" max="9482" width="13.28515625" style="161" bestFit="1" customWidth="1"/>
    <col min="9483" max="9483" width="15.42578125" style="161" customWidth="1"/>
    <col min="9484" max="9484" width="13.28515625" style="161" bestFit="1" customWidth="1"/>
    <col min="9485" max="9485" width="14" style="161" customWidth="1"/>
    <col min="9486" max="9486" width="11.140625" style="161" bestFit="1" customWidth="1"/>
    <col min="9487" max="9487" width="9.140625" style="161"/>
    <col min="9488" max="9488" width="17.85546875" style="161" customWidth="1"/>
    <col min="9489" max="9726" width="9.140625" style="161"/>
    <col min="9727" max="9727" width="4.140625" style="161" customWidth="1"/>
    <col min="9728" max="9728" width="12" style="161" bestFit="1" customWidth="1"/>
    <col min="9729" max="9729" width="16.7109375" style="161" customWidth="1"/>
    <col min="9730" max="9730" width="24.140625" style="161" customWidth="1"/>
    <col min="9731" max="9731" width="7.28515625" style="161" bestFit="1" customWidth="1"/>
    <col min="9732" max="9732" width="6.28515625" style="161" bestFit="1" customWidth="1"/>
    <col min="9733" max="9733" width="8.42578125" style="161" customWidth="1"/>
    <col min="9734" max="9734" width="6.7109375" style="161" customWidth="1"/>
    <col min="9735" max="9735" width="14.85546875" style="161" bestFit="1" customWidth="1"/>
    <col min="9736" max="9736" width="13.140625" style="161" bestFit="1" customWidth="1"/>
    <col min="9737" max="9737" width="13.140625" style="161" customWidth="1"/>
    <col min="9738" max="9738" width="13.28515625" style="161" bestFit="1" customWidth="1"/>
    <col min="9739" max="9739" width="15.42578125" style="161" customWidth="1"/>
    <col min="9740" max="9740" width="13.28515625" style="161" bestFit="1" customWidth="1"/>
    <col min="9741" max="9741" width="14" style="161" customWidth="1"/>
    <col min="9742" max="9742" width="11.140625" style="161" bestFit="1" customWidth="1"/>
    <col min="9743" max="9743" width="9.140625" style="161"/>
    <col min="9744" max="9744" width="17.85546875" style="161" customWidth="1"/>
    <col min="9745" max="9982" width="9.140625" style="161"/>
    <col min="9983" max="9983" width="4.140625" style="161" customWidth="1"/>
    <col min="9984" max="9984" width="12" style="161" bestFit="1" customWidth="1"/>
    <col min="9985" max="9985" width="16.7109375" style="161" customWidth="1"/>
    <col min="9986" max="9986" width="24.140625" style="161" customWidth="1"/>
    <col min="9987" max="9987" width="7.28515625" style="161" bestFit="1" customWidth="1"/>
    <col min="9988" max="9988" width="6.28515625" style="161" bestFit="1" customWidth="1"/>
    <col min="9989" max="9989" width="8.42578125" style="161" customWidth="1"/>
    <col min="9990" max="9990" width="6.7109375" style="161" customWidth="1"/>
    <col min="9991" max="9991" width="14.85546875" style="161" bestFit="1" customWidth="1"/>
    <col min="9992" max="9992" width="13.140625" style="161" bestFit="1" customWidth="1"/>
    <col min="9993" max="9993" width="13.140625" style="161" customWidth="1"/>
    <col min="9994" max="9994" width="13.28515625" style="161" bestFit="1" customWidth="1"/>
    <col min="9995" max="9995" width="15.42578125" style="161" customWidth="1"/>
    <col min="9996" max="9996" width="13.28515625" style="161" bestFit="1" customWidth="1"/>
    <col min="9997" max="9997" width="14" style="161" customWidth="1"/>
    <col min="9998" max="9998" width="11.140625" style="161" bestFit="1" customWidth="1"/>
    <col min="9999" max="9999" width="9.140625" style="161"/>
    <col min="10000" max="10000" width="17.85546875" style="161" customWidth="1"/>
    <col min="10001" max="10238" width="9.140625" style="161"/>
    <col min="10239" max="10239" width="4.140625" style="161" customWidth="1"/>
    <col min="10240" max="10240" width="12" style="161" bestFit="1" customWidth="1"/>
    <col min="10241" max="10241" width="16.7109375" style="161" customWidth="1"/>
    <col min="10242" max="10242" width="24.140625" style="161" customWidth="1"/>
    <col min="10243" max="10243" width="7.28515625" style="161" bestFit="1" customWidth="1"/>
    <col min="10244" max="10244" width="6.28515625" style="161" bestFit="1" customWidth="1"/>
    <col min="10245" max="10245" width="8.42578125" style="161" customWidth="1"/>
    <col min="10246" max="10246" width="6.7109375" style="161" customWidth="1"/>
    <col min="10247" max="10247" width="14.85546875" style="161" bestFit="1" customWidth="1"/>
    <col min="10248" max="10248" width="13.140625" style="161" bestFit="1" customWidth="1"/>
    <col min="10249" max="10249" width="13.140625" style="161" customWidth="1"/>
    <col min="10250" max="10250" width="13.28515625" style="161" bestFit="1" customWidth="1"/>
    <col min="10251" max="10251" width="15.42578125" style="161" customWidth="1"/>
    <col min="10252" max="10252" width="13.28515625" style="161" bestFit="1" customWidth="1"/>
    <col min="10253" max="10253" width="14" style="161" customWidth="1"/>
    <col min="10254" max="10254" width="11.140625" style="161" bestFit="1" customWidth="1"/>
    <col min="10255" max="10255" width="9.140625" style="161"/>
    <col min="10256" max="10256" width="17.85546875" style="161" customWidth="1"/>
    <col min="10257" max="10494" width="9.140625" style="161"/>
    <col min="10495" max="10495" width="4.140625" style="161" customWidth="1"/>
    <col min="10496" max="10496" width="12" style="161" bestFit="1" customWidth="1"/>
    <col min="10497" max="10497" width="16.7109375" style="161" customWidth="1"/>
    <col min="10498" max="10498" width="24.140625" style="161" customWidth="1"/>
    <col min="10499" max="10499" width="7.28515625" style="161" bestFit="1" customWidth="1"/>
    <col min="10500" max="10500" width="6.28515625" style="161" bestFit="1" customWidth="1"/>
    <col min="10501" max="10501" width="8.42578125" style="161" customWidth="1"/>
    <col min="10502" max="10502" width="6.7109375" style="161" customWidth="1"/>
    <col min="10503" max="10503" width="14.85546875" style="161" bestFit="1" customWidth="1"/>
    <col min="10504" max="10504" width="13.140625" style="161" bestFit="1" customWidth="1"/>
    <col min="10505" max="10505" width="13.140625" style="161" customWidth="1"/>
    <col min="10506" max="10506" width="13.28515625" style="161" bestFit="1" customWidth="1"/>
    <col min="10507" max="10507" width="15.42578125" style="161" customWidth="1"/>
    <col min="10508" max="10508" width="13.28515625" style="161" bestFit="1" customWidth="1"/>
    <col min="10509" max="10509" width="14" style="161" customWidth="1"/>
    <col min="10510" max="10510" width="11.140625" style="161" bestFit="1" customWidth="1"/>
    <col min="10511" max="10511" width="9.140625" style="161"/>
    <col min="10512" max="10512" width="17.85546875" style="161" customWidth="1"/>
    <col min="10513" max="10750" width="9.140625" style="161"/>
    <col min="10751" max="10751" width="4.140625" style="161" customWidth="1"/>
    <col min="10752" max="10752" width="12" style="161" bestFit="1" customWidth="1"/>
    <col min="10753" max="10753" width="16.7109375" style="161" customWidth="1"/>
    <col min="10754" max="10754" width="24.140625" style="161" customWidth="1"/>
    <col min="10755" max="10755" width="7.28515625" style="161" bestFit="1" customWidth="1"/>
    <col min="10756" max="10756" width="6.28515625" style="161" bestFit="1" customWidth="1"/>
    <col min="10757" max="10757" width="8.42578125" style="161" customWidth="1"/>
    <col min="10758" max="10758" width="6.7109375" style="161" customWidth="1"/>
    <col min="10759" max="10759" width="14.85546875" style="161" bestFit="1" customWidth="1"/>
    <col min="10760" max="10760" width="13.140625" style="161" bestFit="1" customWidth="1"/>
    <col min="10761" max="10761" width="13.140625" style="161" customWidth="1"/>
    <col min="10762" max="10762" width="13.28515625" style="161" bestFit="1" customWidth="1"/>
    <col min="10763" max="10763" width="15.42578125" style="161" customWidth="1"/>
    <col min="10764" max="10764" width="13.28515625" style="161" bestFit="1" customWidth="1"/>
    <col min="10765" max="10765" width="14" style="161" customWidth="1"/>
    <col min="10766" max="10766" width="11.140625" style="161" bestFit="1" customWidth="1"/>
    <col min="10767" max="10767" width="9.140625" style="161"/>
    <col min="10768" max="10768" width="17.85546875" style="161" customWidth="1"/>
    <col min="10769" max="11006" width="9.140625" style="161"/>
    <col min="11007" max="11007" width="4.140625" style="161" customWidth="1"/>
    <col min="11008" max="11008" width="12" style="161" bestFit="1" customWidth="1"/>
    <col min="11009" max="11009" width="16.7109375" style="161" customWidth="1"/>
    <col min="11010" max="11010" width="24.140625" style="161" customWidth="1"/>
    <col min="11011" max="11011" width="7.28515625" style="161" bestFit="1" customWidth="1"/>
    <col min="11012" max="11012" width="6.28515625" style="161" bestFit="1" customWidth="1"/>
    <col min="11013" max="11013" width="8.42578125" style="161" customWidth="1"/>
    <col min="11014" max="11014" width="6.7109375" style="161" customWidth="1"/>
    <col min="11015" max="11015" width="14.85546875" style="161" bestFit="1" customWidth="1"/>
    <col min="11016" max="11016" width="13.140625" style="161" bestFit="1" customWidth="1"/>
    <col min="11017" max="11017" width="13.140625" style="161" customWidth="1"/>
    <col min="11018" max="11018" width="13.28515625" style="161" bestFit="1" customWidth="1"/>
    <col min="11019" max="11019" width="15.42578125" style="161" customWidth="1"/>
    <col min="11020" max="11020" width="13.28515625" style="161" bestFit="1" customWidth="1"/>
    <col min="11021" max="11021" width="14" style="161" customWidth="1"/>
    <col min="11022" max="11022" width="11.140625" style="161" bestFit="1" customWidth="1"/>
    <col min="11023" max="11023" width="9.140625" style="161"/>
    <col min="11024" max="11024" width="17.85546875" style="161" customWidth="1"/>
    <col min="11025" max="11262" width="9.140625" style="161"/>
    <col min="11263" max="11263" width="4.140625" style="161" customWidth="1"/>
    <col min="11264" max="11264" width="12" style="161" bestFit="1" customWidth="1"/>
    <col min="11265" max="11265" width="16.7109375" style="161" customWidth="1"/>
    <col min="11266" max="11266" width="24.140625" style="161" customWidth="1"/>
    <col min="11267" max="11267" width="7.28515625" style="161" bestFit="1" customWidth="1"/>
    <col min="11268" max="11268" width="6.28515625" style="161" bestFit="1" customWidth="1"/>
    <col min="11269" max="11269" width="8.42578125" style="161" customWidth="1"/>
    <col min="11270" max="11270" width="6.7109375" style="161" customWidth="1"/>
    <col min="11271" max="11271" width="14.85546875" style="161" bestFit="1" customWidth="1"/>
    <col min="11272" max="11272" width="13.140625" style="161" bestFit="1" customWidth="1"/>
    <col min="11273" max="11273" width="13.140625" style="161" customWidth="1"/>
    <col min="11274" max="11274" width="13.28515625" style="161" bestFit="1" customWidth="1"/>
    <col min="11275" max="11275" width="15.42578125" style="161" customWidth="1"/>
    <col min="11276" max="11276" width="13.28515625" style="161" bestFit="1" customWidth="1"/>
    <col min="11277" max="11277" width="14" style="161" customWidth="1"/>
    <col min="11278" max="11278" width="11.140625" style="161" bestFit="1" customWidth="1"/>
    <col min="11279" max="11279" width="9.140625" style="161"/>
    <col min="11280" max="11280" width="17.85546875" style="161" customWidth="1"/>
    <col min="11281" max="11518" width="9.140625" style="161"/>
    <col min="11519" max="11519" width="4.140625" style="161" customWidth="1"/>
    <col min="11520" max="11520" width="12" style="161" bestFit="1" customWidth="1"/>
    <col min="11521" max="11521" width="16.7109375" style="161" customWidth="1"/>
    <col min="11522" max="11522" width="24.140625" style="161" customWidth="1"/>
    <col min="11523" max="11523" width="7.28515625" style="161" bestFit="1" customWidth="1"/>
    <col min="11524" max="11524" width="6.28515625" style="161" bestFit="1" customWidth="1"/>
    <col min="11525" max="11525" width="8.42578125" style="161" customWidth="1"/>
    <col min="11526" max="11526" width="6.7109375" style="161" customWidth="1"/>
    <col min="11527" max="11527" width="14.85546875" style="161" bestFit="1" customWidth="1"/>
    <col min="11528" max="11528" width="13.140625" style="161" bestFit="1" customWidth="1"/>
    <col min="11529" max="11529" width="13.140625" style="161" customWidth="1"/>
    <col min="11530" max="11530" width="13.28515625" style="161" bestFit="1" customWidth="1"/>
    <col min="11531" max="11531" width="15.42578125" style="161" customWidth="1"/>
    <col min="11532" max="11532" width="13.28515625" style="161" bestFit="1" customWidth="1"/>
    <col min="11533" max="11533" width="14" style="161" customWidth="1"/>
    <col min="11534" max="11534" width="11.140625" style="161" bestFit="1" customWidth="1"/>
    <col min="11535" max="11535" width="9.140625" style="161"/>
    <col min="11536" max="11536" width="17.85546875" style="161" customWidth="1"/>
    <col min="11537" max="11774" width="9.140625" style="161"/>
    <col min="11775" max="11775" width="4.140625" style="161" customWidth="1"/>
    <col min="11776" max="11776" width="12" style="161" bestFit="1" customWidth="1"/>
    <col min="11777" max="11777" width="16.7109375" style="161" customWidth="1"/>
    <col min="11778" max="11778" width="24.140625" style="161" customWidth="1"/>
    <col min="11779" max="11779" width="7.28515625" style="161" bestFit="1" customWidth="1"/>
    <col min="11780" max="11780" width="6.28515625" style="161" bestFit="1" customWidth="1"/>
    <col min="11781" max="11781" width="8.42578125" style="161" customWidth="1"/>
    <col min="11782" max="11782" width="6.7109375" style="161" customWidth="1"/>
    <col min="11783" max="11783" width="14.85546875" style="161" bestFit="1" customWidth="1"/>
    <col min="11784" max="11784" width="13.140625" style="161" bestFit="1" customWidth="1"/>
    <col min="11785" max="11785" width="13.140625" style="161" customWidth="1"/>
    <col min="11786" max="11786" width="13.28515625" style="161" bestFit="1" customWidth="1"/>
    <col min="11787" max="11787" width="15.42578125" style="161" customWidth="1"/>
    <col min="11788" max="11788" width="13.28515625" style="161" bestFit="1" customWidth="1"/>
    <col min="11789" max="11789" width="14" style="161" customWidth="1"/>
    <col min="11790" max="11790" width="11.140625" style="161" bestFit="1" customWidth="1"/>
    <col min="11791" max="11791" width="9.140625" style="161"/>
    <col min="11792" max="11792" width="17.85546875" style="161" customWidth="1"/>
    <col min="11793" max="12030" width="9.140625" style="161"/>
    <col min="12031" max="12031" width="4.140625" style="161" customWidth="1"/>
    <col min="12032" max="12032" width="12" style="161" bestFit="1" customWidth="1"/>
    <col min="12033" max="12033" width="16.7109375" style="161" customWidth="1"/>
    <col min="12034" max="12034" width="24.140625" style="161" customWidth="1"/>
    <col min="12035" max="12035" width="7.28515625" style="161" bestFit="1" customWidth="1"/>
    <col min="12036" max="12036" width="6.28515625" style="161" bestFit="1" customWidth="1"/>
    <col min="12037" max="12037" width="8.42578125" style="161" customWidth="1"/>
    <col min="12038" max="12038" width="6.7109375" style="161" customWidth="1"/>
    <col min="12039" max="12039" width="14.85546875" style="161" bestFit="1" customWidth="1"/>
    <col min="12040" max="12040" width="13.140625" style="161" bestFit="1" customWidth="1"/>
    <col min="12041" max="12041" width="13.140625" style="161" customWidth="1"/>
    <col min="12042" max="12042" width="13.28515625" style="161" bestFit="1" customWidth="1"/>
    <col min="12043" max="12043" width="15.42578125" style="161" customWidth="1"/>
    <col min="12044" max="12044" width="13.28515625" style="161" bestFit="1" customWidth="1"/>
    <col min="12045" max="12045" width="14" style="161" customWidth="1"/>
    <col min="12046" max="12046" width="11.140625" style="161" bestFit="1" customWidth="1"/>
    <col min="12047" max="12047" width="9.140625" style="161"/>
    <col min="12048" max="12048" width="17.85546875" style="161" customWidth="1"/>
    <col min="12049" max="12286" width="9.140625" style="161"/>
    <col min="12287" max="12287" width="4.140625" style="161" customWidth="1"/>
    <col min="12288" max="12288" width="12" style="161" bestFit="1" customWidth="1"/>
    <col min="12289" max="12289" width="16.7109375" style="161" customWidth="1"/>
    <col min="12290" max="12290" width="24.140625" style="161" customWidth="1"/>
    <col min="12291" max="12291" width="7.28515625" style="161" bestFit="1" customWidth="1"/>
    <col min="12292" max="12292" width="6.28515625" style="161" bestFit="1" customWidth="1"/>
    <col min="12293" max="12293" width="8.42578125" style="161" customWidth="1"/>
    <col min="12294" max="12294" width="6.7109375" style="161" customWidth="1"/>
    <col min="12295" max="12295" width="14.85546875" style="161" bestFit="1" customWidth="1"/>
    <col min="12296" max="12296" width="13.140625" style="161" bestFit="1" customWidth="1"/>
    <col min="12297" max="12297" width="13.140625" style="161" customWidth="1"/>
    <col min="12298" max="12298" width="13.28515625" style="161" bestFit="1" customWidth="1"/>
    <col min="12299" max="12299" width="15.42578125" style="161" customWidth="1"/>
    <col min="12300" max="12300" width="13.28515625" style="161" bestFit="1" customWidth="1"/>
    <col min="12301" max="12301" width="14" style="161" customWidth="1"/>
    <col min="12302" max="12302" width="11.140625" style="161" bestFit="1" customWidth="1"/>
    <col min="12303" max="12303" width="9.140625" style="161"/>
    <col min="12304" max="12304" width="17.85546875" style="161" customWidth="1"/>
    <col min="12305" max="12542" width="9.140625" style="161"/>
    <col min="12543" max="12543" width="4.140625" style="161" customWidth="1"/>
    <col min="12544" max="12544" width="12" style="161" bestFit="1" customWidth="1"/>
    <col min="12545" max="12545" width="16.7109375" style="161" customWidth="1"/>
    <col min="12546" max="12546" width="24.140625" style="161" customWidth="1"/>
    <col min="12547" max="12547" width="7.28515625" style="161" bestFit="1" customWidth="1"/>
    <col min="12548" max="12548" width="6.28515625" style="161" bestFit="1" customWidth="1"/>
    <col min="12549" max="12549" width="8.42578125" style="161" customWidth="1"/>
    <col min="12550" max="12550" width="6.7109375" style="161" customWidth="1"/>
    <col min="12551" max="12551" width="14.85546875" style="161" bestFit="1" customWidth="1"/>
    <col min="12552" max="12552" width="13.140625" style="161" bestFit="1" customWidth="1"/>
    <col min="12553" max="12553" width="13.140625" style="161" customWidth="1"/>
    <col min="12554" max="12554" width="13.28515625" style="161" bestFit="1" customWidth="1"/>
    <col min="12555" max="12555" width="15.42578125" style="161" customWidth="1"/>
    <col min="12556" max="12556" width="13.28515625" style="161" bestFit="1" customWidth="1"/>
    <col min="12557" max="12557" width="14" style="161" customWidth="1"/>
    <col min="12558" max="12558" width="11.140625" style="161" bestFit="1" customWidth="1"/>
    <col min="12559" max="12559" width="9.140625" style="161"/>
    <col min="12560" max="12560" width="17.85546875" style="161" customWidth="1"/>
    <col min="12561" max="12798" width="9.140625" style="161"/>
    <col min="12799" max="12799" width="4.140625" style="161" customWidth="1"/>
    <col min="12800" max="12800" width="12" style="161" bestFit="1" customWidth="1"/>
    <col min="12801" max="12801" width="16.7109375" style="161" customWidth="1"/>
    <col min="12802" max="12802" width="24.140625" style="161" customWidth="1"/>
    <col min="12803" max="12803" width="7.28515625" style="161" bestFit="1" customWidth="1"/>
    <col min="12804" max="12804" width="6.28515625" style="161" bestFit="1" customWidth="1"/>
    <col min="12805" max="12805" width="8.42578125" style="161" customWidth="1"/>
    <col min="12806" max="12806" width="6.7109375" style="161" customWidth="1"/>
    <col min="12807" max="12807" width="14.85546875" style="161" bestFit="1" customWidth="1"/>
    <col min="12808" max="12808" width="13.140625" style="161" bestFit="1" customWidth="1"/>
    <col min="12809" max="12809" width="13.140625" style="161" customWidth="1"/>
    <col min="12810" max="12810" width="13.28515625" style="161" bestFit="1" customWidth="1"/>
    <col min="12811" max="12811" width="15.42578125" style="161" customWidth="1"/>
    <col min="12812" max="12812" width="13.28515625" style="161" bestFit="1" customWidth="1"/>
    <col min="12813" max="12813" width="14" style="161" customWidth="1"/>
    <col min="12814" max="12814" width="11.140625" style="161" bestFit="1" customWidth="1"/>
    <col min="12815" max="12815" width="9.140625" style="161"/>
    <col min="12816" max="12816" width="17.85546875" style="161" customWidth="1"/>
    <col min="12817" max="13054" width="9.140625" style="161"/>
    <col min="13055" max="13055" width="4.140625" style="161" customWidth="1"/>
    <col min="13056" max="13056" width="12" style="161" bestFit="1" customWidth="1"/>
    <col min="13057" max="13057" width="16.7109375" style="161" customWidth="1"/>
    <col min="13058" max="13058" width="24.140625" style="161" customWidth="1"/>
    <col min="13059" max="13059" width="7.28515625" style="161" bestFit="1" customWidth="1"/>
    <col min="13060" max="13060" width="6.28515625" style="161" bestFit="1" customWidth="1"/>
    <col min="13061" max="13061" width="8.42578125" style="161" customWidth="1"/>
    <col min="13062" max="13062" width="6.7109375" style="161" customWidth="1"/>
    <col min="13063" max="13063" width="14.85546875" style="161" bestFit="1" customWidth="1"/>
    <col min="13064" max="13064" width="13.140625" style="161" bestFit="1" customWidth="1"/>
    <col min="13065" max="13065" width="13.140625" style="161" customWidth="1"/>
    <col min="13066" max="13066" width="13.28515625" style="161" bestFit="1" customWidth="1"/>
    <col min="13067" max="13067" width="15.42578125" style="161" customWidth="1"/>
    <col min="13068" max="13068" width="13.28515625" style="161" bestFit="1" customWidth="1"/>
    <col min="13069" max="13069" width="14" style="161" customWidth="1"/>
    <col min="13070" max="13070" width="11.140625" style="161" bestFit="1" customWidth="1"/>
    <col min="13071" max="13071" width="9.140625" style="161"/>
    <col min="13072" max="13072" width="17.85546875" style="161" customWidth="1"/>
    <col min="13073" max="13310" width="9.140625" style="161"/>
    <col min="13311" max="13311" width="4.140625" style="161" customWidth="1"/>
    <col min="13312" max="13312" width="12" style="161" bestFit="1" customWidth="1"/>
    <col min="13313" max="13313" width="16.7109375" style="161" customWidth="1"/>
    <col min="13314" max="13314" width="24.140625" style="161" customWidth="1"/>
    <col min="13315" max="13315" width="7.28515625" style="161" bestFit="1" customWidth="1"/>
    <col min="13316" max="13316" width="6.28515625" style="161" bestFit="1" customWidth="1"/>
    <col min="13317" max="13317" width="8.42578125" style="161" customWidth="1"/>
    <col min="13318" max="13318" width="6.7109375" style="161" customWidth="1"/>
    <col min="13319" max="13319" width="14.85546875" style="161" bestFit="1" customWidth="1"/>
    <col min="13320" max="13320" width="13.140625" style="161" bestFit="1" customWidth="1"/>
    <col min="13321" max="13321" width="13.140625" style="161" customWidth="1"/>
    <col min="13322" max="13322" width="13.28515625" style="161" bestFit="1" customWidth="1"/>
    <col min="13323" max="13323" width="15.42578125" style="161" customWidth="1"/>
    <col min="13324" max="13324" width="13.28515625" style="161" bestFit="1" customWidth="1"/>
    <col min="13325" max="13325" width="14" style="161" customWidth="1"/>
    <col min="13326" max="13326" width="11.140625" style="161" bestFit="1" customWidth="1"/>
    <col min="13327" max="13327" width="9.140625" style="161"/>
    <col min="13328" max="13328" width="17.85546875" style="161" customWidth="1"/>
    <col min="13329" max="13566" width="9.140625" style="161"/>
    <col min="13567" max="13567" width="4.140625" style="161" customWidth="1"/>
    <col min="13568" max="13568" width="12" style="161" bestFit="1" customWidth="1"/>
    <col min="13569" max="13569" width="16.7109375" style="161" customWidth="1"/>
    <col min="13570" max="13570" width="24.140625" style="161" customWidth="1"/>
    <col min="13571" max="13571" width="7.28515625" style="161" bestFit="1" customWidth="1"/>
    <col min="13572" max="13572" width="6.28515625" style="161" bestFit="1" customWidth="1"/>
    <col min="13573" max="13573" width="8.42578125" style="161" customWidth="1"/>
    <col min="13574" max="13574" width="6.7109375" style="161" customWidth="1"/>
    <col min="13575" max="13575" width="14.85546875" style="161" bestFit="1" customWidth="1"/>
    <col min="13576" max="13576" width="13.140625" style="161" bestFit="1" customWidth="1"/>
    <col min="13577" max="13577" width="13.140625" style="161" customWidth="1"/>
    <col min="13578" max="13578" width="13.28515625" style="161" bestFit="1" customWidth="1"/>
    <col min="13579" max="13579" width="15.42578125" style="161" customWidth="1"/>
    <col min="13580" max="13580" width="13.28515625" style="161" bestFit="1" customWidth="1"/>
    <col min="13581" max="13581" width="14" style="161" customWidth="1"/>
    <col min="13582" max="13582" width="11.140625" style="161" bestFit="1" customWidth="1"/>
    <col min="13583" max="13583" width="9.140625" style="161"/>
    <col min="13584" max="13584" width="17.85546875" style="161" customWidth="1"/>
    <col min="13585" max="13822" width="9.140625" style="161"/>
    <col min="13823" max="13823" width="4.140625" style="161" customWidth="1"/>
    <col min="13824" max="13824" width="12" style="161" bestFit="1" customWidth="1"/>
    <col min="13825" max="13825" width="16.7109375" style="161" customWidth="1"/>
    <col min="13826" max="13826" width="24.140625" style="161" customWidth="1"/>
    <col min="13827" max="13827" width="7.28515625" style="161" bestFit="1" customWidth="1"/>
    <col min="13828" max="13828" width="6.28515625" style="161" bestFit="1" customWidth="1"/>
    <col min="13829" max="13829" width="8.42578125" style="161" customWidth="1"/>
    <col min="13830" max="13830" width="6.7109375" style="161" customWidth="1"/>
    <col min="13831" max="13831" width="14.85546875" style="161" bestFit="1" customWidth="1"/>
    <col min="13832" max="13832" width="13.140625" style="161" bestFit="1" customWidth="1"/>
    <col min="13833" max="13833" width="13.140625" style="161" customWidth="1"/>
    <col min="13834" max="13834" width="13.28515625" style="161" bestFit="1" customWidth="1"/>
    <col min="13835" max="13835" width="15.42578125" style="161" customWidth="1"/>
    <col min="13836" max="13836" width="13.28515625" style="161" bestFit="1" customWidth="1"/>
    <col min="13837" max="13837" width="14" style="161" customWidth="1"/>
    <col min="13838" max="13838" width="11.140625" style="161" bestFit="1" customWidth="1"/>
    <col min="13839" max="13839" width="9.140625" style="161"/>
    <col min="13840" max="13840" width="17.85546875" style="161" customWidth="1"/>
    <col min="13841" max="14078" width="9.140625" style="161"/>
    <col min="14079" max="14079" width="4.140625" style="161" customWidth="1"/>
    <col min="14080" max="14080" width="12" style="161" bestFit="1" customWidth="1"/>
    <col min="14081" max="14081" width="16.7109375" style="161" customWidth="1"/>
    <col min="14082" max="14082" width="24.140625" style="161" customWidth="1"/>
    <col min="14083" max="14083" width="7.28515625" style="161" bestFit="1" customWidth="1"/>
    <col min="14084" max="14084" width="6.28515625" style="161" bestFit="1" customWidth="1"/>
    <col min="14085" max="14085" width="8.42578125" style="161" customWidth="1"/>
    <col min="14086" max="14086" width="6.7109375" style="161" customWidth="1"/>
    <col min="14087" max="14087" width="14.85546875" style="161" bestFit="1" customWidth="1"/>
    <col min="14088" max="14088" width="13.140625" style="161" bestFit="1" customWidth="1"/>
    <col min="14089" max="14089" width="13.140625" style="161" customWidth="1"/>
    <col min="14090" max="14090" width="13.28515625" style="161" bestFit="1" customWidth="1"/>
    <col min="14091" max="14091" width="15.42578125" style="161" customWidth="1"/>
    <col min="14092" max="14092" width="13.28515625" style="161" bestFit="1" customWidth="1"/>
    <col min="14093" max="14093" width="14" style="161" customWidth="1"/>
    <col min="14094" max="14094" width="11.140625" style="161" bestFit="1" customWidth="1"/>
    <col min="14095" max="14095" width="9.140625" style="161"/>
    <col min="14096" max="14096" width="17.85546875" style="161" customWidth="1"/>
    <col min="14097" max="14334" width="9.140625" style="161"/>
    <col min="14335" max="14335" width="4.140625" style="161" customWidth="1"/>
    <col min="14336" max="14336" width="12" style="161" bestFit="1" customWidth="1"/>
    <col min="14337" max="14337" width="16.7109375" style="161" customWidth="1"/>
    <col min="14338" max="14338" width="24.140625" style="161" customWidth="1"/>
    <col min="14339" max="14339" width="7.28515625" style="161" bestFit="1" customWidth="1"/>
    <col min="14340" max="14340" width="6.28515625" style="161" bestFit="1" customWidth="1"/>
    <col min="14341" max="14341" width="8.42578125" style="161" customWidth="1"/>
    <col min="14342" max="14342" width="6.7109375" style="161" customWidth="1"/>
    <col min="14343" max="14343" width="14.85546875" style="161" bestFit="1" customWidth="1"/>
    <col min="14344" max="14344" width="13.140625" style="161" bestFit="1" customWidth="1"/>
    <col min="14345" max="14345" width="13.140625" style="161" customWidth="1"/>
    <col min="14346" max="14346" width="13.28515625" style="161" bestFit="1" customWidth="1"/>
    <col min="14347" max="14347" width="15.42578125" style="161" customWidth="1"/>
    <col min="14348" max="14348" width="13.28515625" style="161" bestFit="1" customWidth="1"/>
    <col min="14349" max="14349" width="14" style="161" customWidth="1"/>
    <col min="14350" max="14350" width="11.140625" style="161" bestFit="1" customWidth="1"/>
    <col min="14351" max="14351" width="9.140625" style="161"/>
    <col min="14352" max="14352" width="17.85546875" style="161" customWidth="1"/>
    <col min="14353" max="14590" width="9.140625" style="161"/>
    <col min="14591" max="14591" width="4.140625" style="161" customWidth="1"/>
    <col min="14592" max="14592" width="12" style="161" bestFit="1" customWidth="1"/>
    <col min="14593" max="14593" width="16.7109375" style="161" customWidth="1"/>
    <col min="14594" max="14594" width="24.140625" style="161" customWidth="1"/>
    <col min="14595" max="14595" width="7.28515625" style="161" bestFit="1" customWidth="1"/>
    <col min="14596" max="14596" width="6.28515625" style="161" bestFit="1" customWidth="1"/>
    <col min="14597" max="14597" width="8.42578125" style="161" customWidth="1"/>
    <col min="14598" max="14598" width="6.7109375" style="161" customWidth="1"/>
    <col min="14599" max="14599" width="14.85546875" style="161" bestFit="1" customWidth="1"/>
    <col min="14600" max="14600" width="13.140625" style="161" bestFit="1" customWidth="1"/>
    <col min="14601" max="14601" width="13.140625" style="161" customWidth="1"/>
    <col min="14602" max="14602" width="13.28515625" style="161" bestFit="1" customWidth="1"/>
    <col min="14603" max="14603" width="15.42578125" style="161" customWidth="1"/>
    <col min="14604" max="14604" width="13.28515625" style="161" bestFit="1" customWidth="1"/>
    <col min="14605" max="14605" width="14" style="161" customWidth="1"/>
    <col min="14606" max="14606" width="11.140625" style="161" bestFit="1" customWidth="1"/>
    <col min="14607" max="14607" width="9.140625" style="161"/>
    <col min="14608" max="14608" width="17.85546875" style="161" customWidth="1"/>
    <col min="14609" max="14846" width="9.140625" style="161"/>
    <col min="14847" max="14847" width="4.140625" style="161" customWidth="1"/>
    <col min="14848" max="14848" width="12" style="161" bestFit="1" customWidth="1"/>
    <col min="14849" max="14849" width="16.7109375" style="161" customWidth="1"/>
    <col min="14850" max="14850" width="24.140625" style="161" customWidth="1"/>
    <col min="14851" max="14851" width="7.28515625" style="161" bestFit="1" customWidth="1"/>
    <col min="14852" max="14852" width="6.28515625" style="161" bestFit="1" customWidth="1"/>
    <col min="14853" max="14853" width="8.42578125" style="161" customWidth="1"/>
    <col min="14854" max="14854" width="6.7109375" style="161" customWidth="1"/>
    <col min="14855" max="14855" width="14.85546875" style="161" bestFit="1" customWidth="1"/>
    <col min="14856" max="14856" width="13.140625" style="161" bestFit="1" customWidth="1"/>
    <col min="14857" max="14857" width="13.140625" style="161" customWidth="1"/>
    <col min="14858" max="14858" width="13.28515625" style="161" bestFit="1" customWidth="1"/>
    <col min="14859" max="14859" width="15.42578125" style="161" customWidth="1"/>
    <col min="14860" max="14860" width="13.28515625" style="161" bestFit="1" customWidth="1"/>
    <col min="14861" max="14861" width="14" style="161" customWidth="1"/>
    <col min="14862" max="14862" width="11.140625" style="161" bestFit="1" customWidth="1"/>
    <col min="14863" max="14863" width="9.140625" style="161"/>
    <col min="14864" max="14864" width="17.85546875" style="161" customWidth="1"/>
    <col min="14865" max="15102" width="9.140625" style="161"/>
    <col min="15103" max="15103" width="4.140625" style="161" customWidth="1"/>
    <col min="15104" max="15104" width="12" style="161" bestFit="1" customWidth="1"/>
    <col min="15105" max="15105" width="16.7109375" style="161" customWidth="1"/>
    <col min="15106" max="15106" width="24.140625" style="161" customWidth="1"/>
    <col min="15107" max="15107" width="7.28515625" style="161" bestFit="1" customWidth="1"/>
    <col min="15108" max="15108" width="6.28515625" style="161" bestFit="1" customWidth="1"/>
    <col min="15109" max="15109" width="8.42578125" style="161" customWidth="1"/>
    <col min="15110" max="15110" width="6.7109375" style="161" customWidth="1"/>
    <col min="15111" max="15111" width="14.85546875" style="161" bestFit="1" customWidth="1"/>
    <col min="15112" max="15112" width="13.140625" style="161" bestFit="1" customWidth="1"/>
    <col min="15113" max="15113" width="13.140625" style="161" customWidth="1"/>
    <col min="15114" max="15114" width="13.28515625" style="161" bestFit="1" customWidth="1"/>
    <col min="15115" max="15115" width="15.42578125" style="161" customWidth="1"/>
    <col min="15116" max="15116" width="13.28515625" style="161" bestFit="1" customWidth="1"/>
    <col min="15117" max="15117" width="14" style="161" customWidth="1"/>
    <col min="15118" max="15118" width="11.140625" style="161" bestFit="1" customWidth="1"/>
    <col min="15119" max="15119" width="9.140625" style="161"/>
    <col min="15120" max="15120" width="17.85546875" style="161" customWidth="1"/>
    <col min="15121" max="15358" width="9.140625" style="161"/>
    <col min="15359" max="15359" width="4.140625" style="161" customWidth="1"/>
    <col min="15360" max="15360" width="12" style="161" bestFit="1" customWidth="1"/>
    <col min="15361" max="15361" width="16.7109375" style="161" customWidth="1"/>
    <col min="15362" max="15362" width="24.140625" style="161" customWidth="1"/>
    <col min="15363" max="15363" width="7.28515625" style="161" bestFit="1" customWidth="1"/>
    <col min="15364" max="15364" width="6.28515625" style="161" bestFit="1" customWidth="1"/>
    <col min="15365" max="15365" width="8.42578125" style="161" customWidth="1"/>
    <col min="15366" max="15366" width="6.7109375" style="161" customWidth="1"/>
    <col min="15367" max="15367" width="14.85546875" style="161" bestFit="1" customWidth="1"/>
    <col min="15368" max="15368" width="13.140625" style="161" bestFit="1" customWidth="1"/>
    <col min="15369" max="15369" width="13.140625" style="161" customWidth="1"/>
    <col min="15370" max="15370" width="13.28515625" style="161" bestFit="1" customWidth="1"/>
    <col min="15371" max="15371" width="15.42578125" style="161" customWidth="1"/>
    <col min="15372" max="15372" width="13.28515625" style="161" bestFit="1" customWidth="1"/>
    <col min="15373" max="15373" width="14" style="161" customWidth="1"/>
    <col min="15374" max="15374" width="11.140625" style="161" bestFit="1" customWidth="1"/>
    <col min="15375" max="15375" width="9.140625" style="161"/>
    <col min="15376" max="15376" width="17.85546875" style="161" customWidth="1"/>
    <col min="15377" max="15614" width="9.140625" style="161"/>
    <col min="15615" max="15615" width="4.140625" style="161" customWidth="1"/>
    <col min="15616" max="15616" width="12" style="161" bestFit="1" customWidth="1"/>
    <col min="15617" max="15617" width="16.7109375" style="161" customWidth="1"/>
    <col min="15618" max="15618" width="24.140625" style="161" customWidth="1"/>
    <col min="15619" max="15619" width="7.28515625" style="161" bestFit="1" customWidth="1"/>
    <col min="15620" max="15620" width="6.28515625" style="161" bestFit="1" customWidth="1"/>
    <col min="15621" max="15621" width="8.42578125" style="161" customWidth="1"/>
    <col min="15622" max="15622" width="6.7109375" style="161" customWidth="1"/>
    <col min="15623" max="15623" width="14.85546875" style="161" bestFit="1" customWidth="1"/>
    <col min="15624" max="15624" width="13.140625" style="161" bestFit="1" customWidth="1"/>
    <col min="15625" max="15625" width="13.140625" style="161" customWidth="1"/>
    <col min="15626" max="15626" width="13.28515625" style="161" bestFit="1" customWidth="1"/>
    <col min="15627" max="15627" width="15.42578125" style="161" customWidth="1"/>
    <col min="15628" max="15628" width="13.28515625" style="161" bestFit="1" customWidth="1"/>
    <col min="15629" max="15629" width="14" style="161" customWidth="1"/>
    <col min="15630" max="15630" width="11.140625" style="161" bestFit="1" customWidth="1"/>
    <col min="15631" max="15631" width="9.140625" style="161"/>
    <col min="15632" max="15632" width="17.85546875" style="161" customWidth="1"/>
    <col min="15633" max="15870" width="9.140625" style="161"/>
    <col min="15871" max="15871" width="4.140625" style="161" customWidth="1"/>
    <col min="15872" max="15872" width="12" style="161" bestFit="1" customWidth="1"/>
    <col min="15873" max="15873" width="16.7109375" style="161" customWidth="1"/>
    <col min="15874" max="15874" width="24.140625" style="161" customWidth="1"/>
    <col min="15875" max="15875" width="7.28515625" style="161" bestFit="1" customWidth="1"/>
    <col min="15876" max="15876" width="6.28515625" style="161" bestFit="1" customWidth="1"/>
    <col min="15877" max="15877" width="8.42578125" style="161" customWidth="1"/>
    <col min="15878" max="15878" width="6.7109375" style="161" customWidth="1"/>
    <col min="15879" max="15879" width="14.85546875" style="161" bestFit="1" customWidth="1"/>
    <col min="15880" max="15880" width="13.140625" style="161" bestFit="1" customWidth="1"/>
    <col min="15881" max="15881" width="13.140625" style="161" customWidth="1"/>
    <col min="15882" max="15882" width="13.28515625" style="161" bestFit="1" customWidth="1"/>
    <col min="15883" max="15883" width="15.42578125" style="161" customWidth="1"/>
    <col min="15884" max="15884" width="13.28515625" style="161" bestFit="1" customWidth="1"/>
    <col min="15885" max="15885" width="14" style="161" customWidth="1"/>
    <col min="15886" max="15886" width="11.140625" style="161" bestFit="1" customWidth="1"/>
    <col min="15887" max="15887" width="9.140625" style="161"/>
    <col min="15888" max="15888" width="17.85546875" style="161" customWidth="1"/>
    <col min="15889" max="16126" width="9.140625" style="161"/>
    <col min="16127" max="16127" width="4.140625" style="161" customWidth="1"/>
    <col min="16128" max="16128" width="12" style="161" bestFit="1" customWidth="1"/>
    <col min="16129" max="16129" width="16.7109375" style="161" customWidth="1"/>
    <col min="16130" max="16130" width="24.140625" style="161" customWidth="1"/>
    <col min="16131" max="16131" width="7.28515625" style="161" bestFit="1" customWidth="1"/>
    <col min="16132" max="16132" width="6.28515625" style="161" bestFit="1" customWidth="1"/>
    <col min="16133" max="16133" width="8.42578125" style="161" customWidth="1"/>
    <col min="16134" max="16134" width="6.7109375" style="161" customWidth="1"/>
    <col min="16135" max="16135" width="14.85546875" style="161" bestFit="1" customWidth="1"/>
    <col min="16136" max="16136" width="13.140625" style="161" bestFit="1" customWidth="1"/>
    <col min="16137" max="16137" width="13.140625" style="161" customWidth="1"/>
    <col min="16138" max="16138" width="13.28515625" style="161" bestFit="1" customWidth="1"/>
    <col min="16139" max="16139" width="15.42578125" style="161" customWidth="1"/>
    <col min="16140" max="16140" width="13.28515625" style="161" bestFit="1" customWidth="1"/>
    <col min="16141" max="16141" width="14" style="161" customWidth="1"/>
    <col min="16142" max="16142" width="11.140625" style="161" bestFit="1" customWidth="1"/>
    <col min="16143" max="16143" width="9.140625" style="161"/>
    <col min="16144" max="16144" width="17.85546875" style="161" customWidth="1"/>
    <col min="16145" max="16384" width="9.140625" style="161"/>
  </cols>
  <sheetData>
    <row r="1" spans="1:19" ht="54.75" customHeight="1" x14ac:dyDescent="0.25">
      <c r="A1" s="86" t="s">
        <v>40</v>
      </c>
      <c r="B1" s="146" t="s">
        <v>1</v>
      </c>
      <c r="C1" s="87" t="s">
        <v>42</v>
      </c>
      <c r="D1" s="87" t="s">
        <v>2</v>
      </c>
      <c r="E1" s="88" t="s">
        <v>88</v>
      </c>
      <c r="F1" s="89" t="s">
        <v>89</v>
      </c>
      <c r="G1" s="88" t="s">
        <v>90</v>
      </c>
      <c r="H1" s="90" t="s">
        <v>91</v>
      </c>
      <c r="I1" s="91" t="s">
        <v>92</v>
      </c>
      <c r="J1" s="92" t="s">
        <v>93</v>
      </c>
      <c r="K1" s="93" t="s">
        <v>94</v>
      </c>
      <c r="L1" s="94" t="s">
        <v>95</v>
      </c>
      <c r="M1" s="95" t="s">
        <v>490</v>
      </c>
      <c r="N1" s="96" t="s">
        <v>96</v>
      </c>
      <c r="O1" s="97" t="s">
        <v>494</v>
      </c>
      <c r="P1" s="154" t="s">
        <v>46</v>
      </c>
      <c r="Q1" s="154" t="s">
        <v>8</v>
      </c>
      <c r="R1" s="154" t="s">
        <v>492</v>
      </c>
      <c r="S1" s="155" t="s">
        <v>9</v>
      </c>
    </row>
    <row r="2" spans="1:19" ht="15" customHeight="1" x14ac:dyDescent="0.25">
      <c r="A2" s="98">
        <v>1</v>
      </c>
      <c r="B2" s="147" t="s">
        <v>97</v>
      </c>
      <c r="C2" s="99" t="s">
        <v>98</v>
      </c>
      <c r="D2" s="99" t="s">
        <v>99</v>
      </c>
      <c r="E2" s="100">
        <v>6</v>
      </c>
      <c r="F2" s="101">
        <v>6</v>
      </c>
      <c r="G2" s="100">
        <v>165</v>
      </c>
      <c r="H2" s="101">
        <v>1</v>
      </c>
      <c r="I2" s="102">
        <f>F2*7459.56</f>
        <v>44757.36</v>
      </c>
      <c r="J2" s="103">
        <f>6044.14</f>
        <v>6044.14</v>
      </c>
      <c r="K2" s="104">
        <f>I2+J2</f>
        <v>50801.5</v>
      </c>
      <c r="L2" s="105">
        <v>13572</v>
      </c>
      <c r="M2" s="106">
        <f>K2-L2</f>
        <v>37229.5</v>
      </c>
      <c r="N2" s="107">
        <f>H2*1000</f>
        <v>1000</v>
      </c>
      <c r="O2" s="108">
        <f>M2+N2</f>
        <v>38229.5</v>
      </c>
      <c r="P2" s="157">
        <v>1529.18</v>
      </c>
      <c r="Q2" s="157">
        <v>2</v>
      </c>
      <c r="R2" s="157">
        <v>36698.32</v>
      </c>
      <c r="S2" s="156">
        <v>33</v>
      </c>
    </row>
    <row r="3" spans="1:19" ht="15" customHeight="1" x14ac:dyDescent="0.25">
      <c r="A3" s="98">
        <v>2</v>
      </c>
      <c r="B3" s="147" t="s">
        <v>100</v>
      </c>
      <c r="C3" s="99" t="s">
        <v>101</v>
      </c>
      <c r="D3" s="99" t="s">
        <v>102</v>
      </c>
      <c r="E3" s="100">
        <v>2</v>
      </c>
      <c r="F3" s="101">
        <v>2</v>
      </c>
      <c r="G3" s="100">
        <v>38</v>
      </c>
      <c r="H3" s="101">
        <v>1</v>
      </c>
      <c r="I3" s="102">
        <f t="shared" ref="I3:I66" si="0">F3*7459.56</f>
        <v>14919.12</v>
      </c>
      <c r="J3" s="103">
        <f t="shared" ref="J3:J66" si="1">6044.14</f>
        <v>6044.14</v>
      </c>
      <c r="K3" s="104">
        <f t="shared" ref="K3:K66" si="2">I3+J3</f>
        <v>20963.260000000002</v>
      </c>
      <c r="L3" s="105">
        <v>4893</v>
      </c>
      <c r="M3" s="106">
        <f t="shared" ref="M3:M66" si="3">K3-L3</f>
        <v>16070.260000000002</v>
      </c>
      <c r="N3" s="107">
        <f t="shared" ref="N3:N66" si="4">H3*1000</f>
        <v>1000</v>
      </c>
      <c r="O3" s="108">
        <f t="shared" ref="O3:O66" si="5">M3+N3</f>
        <v>17070.260000000002</v>
      </c>
      <c r="P3" s="157">
        <v>682.81039999999996</v>
      </c>
      <c r="Q3" s="157">
        <v>2</v>
      </c>
      <c r="R3" s="157">
        <v>16385.4496</v>
      </c>
      <c r="S3" s="156">
        <v>34</v>
      </c>
    </row>
    <row r="4" spans="1:19" ht="15" customHeight="1" x14ac:dyDescent="0.25">
      <c r="A4" s="98">
        <v>3</v>
      </c>
      <c r="B4" s="147" t="s">
        <v>103</v>
      </c>
      <c r="C4" s="99" t="s">
        <v>104</v>
      </c>
      <c r="D4" s="99" t="s">
        <v>105</v>
      </c>
      <c r="E4" s="100">
        <v>5</v>
      </c>
      <c r="F4" s="101">
        <v>5</v>
      </c>
      <c r="G4" s="100">
        <v>126</v>
      </c>
      <c r="H4" s="101">
        <v>1</v>
      </c>
      <c r="I4" s="102">
        <f t="shared" si="0"/>
        <v>37297.800000000003</v>
      </c>
      <c r="J4" s="103">
        <f t="shared" si="1"/>
        <v>6044.14</v>
      </c>
      <c r="K4" s="104">
        <f t="shared" si="2"/>
        <v>43341.94</v>
      </c>
      <c r="L4" s="105">
        <v>10100</v>
      </c>
      <c r="M4" s="106">
        <f t="shared" si="3"/>
        <v>33241.94</v>
      </c>
      <c r="N4" s="107">
        <f t="shared" si="4"/>
        <v>1000</v>
      </c>
      <c r="O4" s="108">
        <f t="shared" si="5"/>
        <v>34241.94</v>
      </c>
      <c r="P4" s="157">
        <v>1369.6776000000002</v>
      </c>
      <c r="Q4" s="157">
        <v>2</v>
      </c>
      <c r="R4" s="157">
        <v>32870.2624</v>
      </c>
      <c r="S4" s="156">
        <v>35</v>
      </c>
    </row>
    <row r="5" spans="1:19" ht="15" customHeight="1" x14ac:dyDescent="0.25">
      <c r="A5" s="98">
        <v>4</v>
      </c>
      <c r="B5" s="147" t="s">
        <v>106</v>
      </c>
      <c r="C5" s="99" t="s">
        <v>12</v>
      </c>
      <c r="D5" s="99" t="s">
        <v>107</v>
      </c>
      <c r="E5" s="100">
        <v>4</v>
      </c>
      <c r="F5" s="101">
        <v>4</v>
      </c>
      <c r="G5" s="100">
        <v>96</v>
      </c>
      <c r="H5" s="101"/>
      <c r="I5" s="102">
        <f t="shared" si="0"/>
        <v>29838.240000000002</v>
      </c>
      <c r="J5" s="103">
        <f t="shared" si="1"/>
        <v>6044.14</v>
      </c>
      <c r="K5" s="104">
        <f t="shared" si="2"/>
        <v>35882.380000000005</v>
      </c>
      <c r="L5" s="105">
        <v>8364</v>
      </c>
      <c r="M5" s="106">
        <f t="shared" si="3"/>
        <v>27518.380000000005</v>
      </c>
      <c r="N5" s="107">
        <f t="shared" si="4"/>
        <v>0</v>
      </c>
      <c r="O5" s="108">
        <f t="shared" si="5"/>
        <v>27518.380000000005</v>
      </c>
      <c r="P5" s="157">
        <v>1100.7352000000001</v>
      </c>
      <c r="Q5" s="157">
        <v>2</v>
      </c>
      <c r="R5" s="157">
        <v>26415.644800000002</v>
      </c>
      <c r="S5" s="156">
        <v>36</v>
      </c>
    </row>
    <row r="6" spans="1:19" ht="15" customHeight="1" x14ac:dyDescent="0.25">
      <c r="A6" s="98">
        <v>5</v>
      </c>
      <c r="B6" s="147" t="s">
        <v>108</v>
      </c>
      <c r="C6" s="99" t="s">
        <v>12</v>
      </c>
      <c r="D6" s="99" t="s">
        <v>109</v>
      </c>
      <c r="E6" s="100">
        <v>11</v>
      </c>
      <c r="F6" s="109">
        <v>9</v>
      </c>
      <c r="G6" s="100">
        <v>253</v>
      </c>
      <c r="H6" s="101"/>
      <c r="I6" s="102">
        <f t="shared" si="0"/>
        <v>67136.040000000008</v>
      </c>
      <c r="J6" s="103">
        <f t="shared" si="1"/>
        <v>6044.14</v>
      </c>
      <c r="K6" s="104">
        <f t="shared" si="2"/>
        <v>73180.180000000008</v>
      </c>
      <c r="L6" s="105">
        <v>18779</v>
      </c>
      <c r="M6" s="106">
        <f t="shared" si="3"/>
        <v>54401.180000000008</v>
      </c>
      <c r="N6" s="107">
        <f t="shared" si="4"/>
        <v>0</v>
      </c>
      <c r="O6" s="108">
        <f t="shared" si="5"/>
        <v>54401.180000000008</v>
      </c>
      <c r="P6" s="157">
        <v>2176.0472</v>
      </c>
      <c r="Q6" s="157">
        <v>2</v>
      </c>
      <c r="R6" s="157">
        <v>52223.132799999999</v>
      </c>
      <c r="S6" s="156">
        <v>37</v>
      </c>
    </row>
    <row r="7" spans="1:19" ht="15" customHeight="1" x14ac:dyDescent="0.25">
      <c r="A7" s="98">
        <v>6</v>
      </c>
      <c r="B7" s="147" t="s">
        <v>110</v>
      </c>
      <c r="C7" s="99" t="s">
        <v>12</v>
      </c>
      <c r="D7" s="99" t="s">
        <v>111</v>
      </c>
      <c r="E7" s="100">
        <v>3</v>
      </c>
      <c r="F7" s="101">
        <v>3</v>
      </c>
      <c r="G7" s="100">
        <v>75</v>
      </c>
      <c r="H7" s="101"/>
      <c r="I7" s="102">
        <f t="shared" si="0"/>
        <v>22378.68</v>
      </c>
      <c r="J7" s="103">
        <f t="shared" si="1"/>
        <v>6044.14</v>
      </c>
      <c r="K7" s="104">
        <f t="shared" si="2"/>
        <v>28422.82</v>
      </c>
      <c r="L7" s="105">
        <v>6629</v>
      </c>
      <c r="M7" s="106">
        <f t="shared" si="3"/>
        <v>21793.82</v>
      </c>
      <c r="N7" s="107">
        <f t="shared" si="4"/>
        <v>0</v>
      </c>
      <c r="O7" s="108">
        <f t="shared" si="5"/>
        <v>21793.82</v>
      </c>
      <c r="P7" s="157">
        <v>871.75279999999998</v>
      </c>
      <c r="Q7" s="157">
        <v>2</v>
      </c>
      <c r="R7" s="157">
        <v>20920.067200000001</v>
      </c>
      <c r="S7" s="156">
        <v>38</v>
      </c>
    </row>
    <row r="8" spans="1:19" ht="15" customHeight="1" x14ac:dyDescent="0.25">
      <c r="A8" s="98">
        <v>7</v>
      </c>
      <c r="B8" s="147" t="s">
        <v>112</v>
      </c>
      <c r="C8" s="99" t="s">
        <v>113</v>
      </c>
      <c r="D8" s="99" t="s">
        <v>114</v>
      </c>
      <c r="E8" s="100">
        <v>3</v>
      </c>
      <c r="F8" s="101">
        <v>3</v>
      </c>
      <c r="G8" s="100">
        <v>54</v>
      </c>
      <c r="H8" s="101">
        <v>1</v>
      </c>
      <c r="I8" s="102">
        <f t="shared" si="0"/>
        <v>22378.68</v>
      </c>
      <c r="J8" s="103">
        <f t="shared" si="1"/>
        <v>6044.14</v>
      </c>
      <c r="K8" s="104">
        <f t="shared" si="2"/>
        <v>28422.82</v>
      </c>
      <c r="L8" s="105">
        <v>6629</v>
      </c>
      <c r="M8" s="106">
        <f t="shared" si="3"/>
        <v>21793.82</v>
      </c>
      <c r="N8" s="107">
        <f t="shared" si="4"/>
        <v>1000</v>
      </c>
      <c r="O8" s="108">
        <f t="shared" si="5"/>
        <v>22793.82</v>
      </c>
      <c r="P8" s="157">
        <v>911.75279999999998</v>
      </c>
      <c r="Q8" s="157">
        <v>2</v>
      </c>
      <c r="R8" s="157">
        <v>21880.067200000001</v>
      </c>
      <c r="S8" s="156">
        <v>39</v>
      </c>
    </row>
    <row r="9" spans="1:19" ht="15" customHeight="1" x14ac:dyDescent="0.25">
      <c r="A9" s="98">
        <v>8</v>
      </c>
      <c r="B9" s="147" t="s">
        <v>115</v>
      </c>
      <c r="C9" s="99" t="s">
        <v>113</v>
      </c>
      <c r="D9" s="99" t="s">
        <v>116</v>
      </c>
      <c r="E9" s="100">
        <v>3</v>
      </c>
      <c r="F9" s="101">
        <v>3</v>
      </c>
      <c r="G9" s="100">
        <v>67</v>
      </c>
      <c r="H9" s="101"/>
      <c r="I9" s="102">
        <f t="shared" si="0"/>
        <v>22378.68</v>
      </c>
      <c r="J9" s="103">
        <f t="shared" si="1"/>
        <v>6044.14</v>
      </c>
      <c r="K9" s="104">
        <f t="shared" si="2"/>
        <v>28422.82</v>
      </c>
      <c r="L9" s="105">
        <v>6629</v>
      </c>
      <c r="M9" s="106">
        <f t="shared" si="3"/>
        <v>21793.82</v>
      </c>
      <c r="N9" s="107">
        <f t="shared" si="4"/>
        <v>0</v>
      </c>
      <c r="O9" s="108">
        <f t="shared" si="5"/>
        <v>21793.82</v>
      </c>
      <c r="P9" s="157">
        <v>871.75279999999998</v>
      </c>
      <c r="Q9" s="157">
        <v>2</v>
      </c>
      <c r="R9" s="157">
        <v>20920.067200000001</v>
      </c>
      <c r="S9" s="156">
        <v>40</v>
      </c>
    </row>
    <row r="10" spans="1:19" ht="15" customHeight="1" x14ac:dyDescent="0.25">
      <c r="A10" s="98">
        <v>9</v>
      </c>
      <c r="B10" s="147" t="s">
        <v>117</v>
      </c>
      <c r="C10" s="99" t="s">
        <v>118</v>
      </c>
      <c r="D10" s="99" t="s">
        <v>119</v>
      </c>
      <c r="E10" s="100">
        <v>4</v>
      </c>
      <c r="F10" s="101">
        <v>4</v>
      </c>
      <c r="G10" s="100">
        <v>92</v>
      </c>
      <c r="H10" s="101"/>
      <c r="I10" s="102">
        <f t="shared" si="0"/>
        <v>29838.240000000002</v>
      </c>
      <c r="J10" s="103">
        <f t="shared" si="1"/>
        <v>6044.14</v>
      </c>
      <c r="K10" s="104">
        <f t="shared" si="2"/>
        <v>35882.380000000005</v>
      </c>
      <c r="L10" s="105">
        <v>8364</v>
      </c>
      <c r="M10" s="106">
        <f t="shared" si="3"/>
        <v>27518.380000000005</v>
      </c>
      <c r="N10" s="107">
        <f t="shared" si="4"/>
        <v>0</v>
      </c>
      <c r="O10" s="108">
        <f t="shared" si="5"/>
        <v>27518.380000000005</v>
      </c>
      <c r="P10" s="157">
        <v>1100.7352000000001</v>
      </c>
      <c r="Q10" s="157">
        <v>2</v>
      </c>
      <c r="R10" s="157">
        <v>26415.644800000002</v>
      </c>
      <c r="S10" s="156">
        <v>41</v>
      </c>
    </row>
    <row r="11" spans="1:19" ht="15" customHeight="1" x14ac:dyDescent="0.25">
      <c r="A11" s="98">
        <v>10</v>
      </c>
      <c r="B11" s="147" t="s">
        <v>120</v>
      </c>
      <c r="C11" s="99" t="s">
        <v>118</v>
      </c>
      <c r="D11" s="99" t="s">
        <v>121</v>
      </c>
      <c r="E11" s="100">
        <v>2</v>
      </c>
      <c r="F11" s="101">
        <v>2</v>
      </c>
      <c r="G11" s="100">
        <v>31</v>
      </c>
      <c r="H11" s="101">
        <v>1</v>
      </c>
      <c r="I11" s="102">
        <f t="shared" si="0"/>
        <v>14919.12</v>
      </c>
      <c r="J11" s="103">
        <f t="shared" si="1"/>
        <v>6044.14</v>
      </c>
      <c r="K11" s="104">
        <f t="shared" si="2"/>
        <v>20963.260000000002</v>
      </c>
      <c r="L11" s="105">
        <v>3157</v>
      </c>
      <c r="M11" s="106">
        <f t="shared" si="3"/>
        <v>17806.260000000002</v>
      </c>
      <c r="N11" s="107">
        <f t="shared" si="4"/>
        <v>1000</v>
      </c>
      <c r="O11" s="108">
        <f t="shared" si="5"/>
        <v>18806.260000000002</v>
      </c>
      <c r="P11" s="157">
        <v>752.2503999999999</v>
      </c>
      <c r="Q11" s="157">
        <v>2</v>
      </c>
      <c r="R11" s="157">
        <v>18052.009599999998</v>
      </c>
      <c r="S11" s="156">
        <v>42</v>
      </c>
    </row>
    <row r="12" spans="1:19" ht="15" customHeight="1" x14ac:dyDescent="0.25">
      <c r="A12" s="98">
        <v>11</v>
      </c>
      <c r="B12" s="147" t="s">
        <v>122</v>
      </c>
      <c r="C12" s="99" t="s">
        <v>118</v>
      </c>
      <c r="D12" s="99" t="s">
        <v>123</v>
      </c>
      <c r="E12" s="100">
        <v>2</v>
      </c>
      <c r="F12" s="101">
        <v>2</v>
      </c>
      <c r="G12" s="100">
        <v>40</v>
      </c>
      <c r="H12" s="101"/>
      <c r="I12" s="102">
        <f t="shared" si="0"/>
        <v>14919.12</v>
      </c>
      <c r="J12" s="103">
        <f t="shared" si="1"/>
        <v>6044.14</v>
      </c>
      <c r="K12" s="104">
        <f t="shared" si="2"/>
        <v>20963.260000000002</v>
      </c>
      <c r="L12" s="105">
        <v>4893</v>
      </c>
      <c r="M12" s="106">
        <f t="shared" si="3"/>
        <v>16070.260000000002</v>
      </c>
      <c r="N12" s="107">
        <f t="shared" si="4"/>
        <v>0</v>
      </c>
      <c r="O12" s="108">
        <f t="shared" si="5"/>
        <v>16070.260000000002</v>
      </c>
      <c r="P12" s="157">
        <v>642.81040000000007</v>
      </c>
      <c r="Q12" s="157">
        <v>2</v>
      </c>
      <c r="R12" s="157">
        <v>15425.4496</v>
      </c>
      <c r="S12" s="156">
        <v>43</v>
      </c>
    </row>
    <row r="13" spans="1:19" ht="15" customHeight="1" x14ac:dyDescent="0.25">
      <c r="A13" s="98">
        <v>12</v>
      </c>
      <c r="B13" s="147" t="s">
        <v>124</v>
      </c>
      <c r="C13" s="99" t="s">
        <v>118</v>
      </c>
      <c r="D13" s="99" t="s">
        <v>125</v>
      </c>
      <c r="E13" s="100">
        <v>2</v>
      </c>
      <c r="F13" s="101">
        <v>2</v>
      </c>
      <c r="G13" s="100">
        <v>46</v>
      </c>
      <c r="H13" s="101"/>
      <c r="I13" s="102">
        <f t="shared" si="0"/>
        <v>14919.12</v>
      </c>
      <c r="J13" s="103">
        <f t="shared" si="1"/>
        <v>6044.14</v>
      </c>
      <c r="K13" s="104">
        <f t="shared" si="2"/>
        <v>20963.260000000002</v>
      </c>
      <c r="L13" s="105">
        <v>4893</v>
      </c>
      <c r="M13" s="106">
        <f t="shared" si="3"/>
        <v>16070.260000000002</v>
      </c>
      <c r="N13" s="107">
        <f t="shared" si="4"/>
        <v>0</v>
      </c>
      <c r="O13" s="108">
        <f t="shared" si="5"/>
        <v>16070.260000000002</v>
      </c>
      <c r="P13" s="157">
        <v>642.81040000000007</v>
      </c>
      <c r="Q13" s="157">
        <v>2</v>
      </c>
      <c r="R13" s="157">
        <v>15425.4496</v>
      </c>
      <c r="S13" s="156">
        <v>44</v>
      </c>
    </row>
    <row r="14" spans="1:19" ht="15" customHeight="1" x14ac:dyDescent="0.25">
      <c r="A14" s="98">
        <v>13</v>
      </c>
      <c r="B14" s="147" t="s">
        <v>126</v>
      </c>
      <c r="C14" s="99" t="s">
        <v>118</v>
      </c>
      <c r="D14" s="99" t="s">
        <v>127</v>
      </c>
      <c r="E14" s="100">
        <v>6</v>
      </c>
      <c r="F14" s="101">
        <v>6</v>
      </c>
      <c r="G14" s="100">
        <v>154</v>
      </c>
      <c r="H14" s="101"/>
      <c r="I14" s="102">
        <f t="shared" si="0"/>
        <v>44757.36</v>
      </c>
      <c r="J14" s="103">
        <f t="shared" si="1"/>
        <v>6044.14</v>
      </c>
      <c r="K14" s="104">
        <f t="shared" si="2"/>
        <v>50801.5</v>
      </c>
      <c r="L14" s="105">
        <v>10100</v>
      </c>
      <c r="M14" s="106">
        <f t="shared" si="3"/>
        <v>40701.5</v>
      </c>
      <c r="N14" s="107">
        <f t="shared" si="4"/>
        <v>0</v>
      </c>
      <c r="O14" s="108">
        <f t="shared" si="5"/>
        <v>40701.5</v>
      </c>
      <c r="P14" s="157">
        <v>1628.06</v>
      </c>
      <c r="Q14" s="157">
        <v>2</v>
      </c>
      <c r="R14" s="157">
        <v>39071.440000000002</v>
      </c>
      <c r="S14" s="156">
        <v>45</v>
      </c>
    </row>
    <row r="15" spans="1:19" ht="15" customHeight="1" x14ac:dyDescent="0.25">
      <c r="A15" s="98">
        <v>14</v>
      </c>
      <c r="B15" s="147" t="s">
        <v>13</v>
      </c>
      <c r="C15" s="99" t="s">
        <v>118</v>
      </c>
      <c r="D15" s="99" t="s">
        <v>128</v>
      </c>
      <c r="E15" s="100">
        <v>3</v>
      </c>
      <c r="F15" s="101">
        <v>3</v>
      </c>
      <c r="G15" s="100">
        <v>82</v>
      </c>
      <c r="H15" s="101"/>
      <c r="I15" s="102">
        <f t="shared" si="0"/>
        <v>22378.68</v>
      </c>
      <c r="J15" s="103">
        <f t="shared" si="1"/>
        <v>6044.14</v>
      </c>
      <c r="K15" s="104">
        <f t="shared" si="2"/>
        <v>28422.82</v>
      </c>
      <c r="L15" s="105">
        <v>6629</v>
      </c>
      <c r="M15" s="106">
        <f t="shared" si="3"/>
        <v>21793.82</v>
      </c>
      <c r="N15" s="107">
        <f t="shared" si="4"/>
        <v>0</v>
      </c>
      <c r="O15" s="108">
        <f t="shared" si="5"/>
        <v>21793.82</v>
      </c>
      <c r="P15" s="157">
        <v>871.75279999999998</v>
      </c>
      <c r="Q15" s="157">
        <v>2</v>
      </c>
      <c r="R15" s="157">
        <v>20920.067200000001</v>
      </c>
      <c r="S15" s="156">
        <v>46</v>
      </c>
    </row>
    <row r="16" spans="1:19" ht="15" customHeight="1" x14ac:dyDescent="0.25">
      <c r="A16" s="98">
        <v>15</v>
      </c>
      <c r="B16" s="147" t="s">
        <v>18</v>
      </c>
      <c r="C16" s="110" t="s">
        <v>118</v>
      </c>
      <c r="D16" s="110" t="s">
        <v>129</v>
      </c>
      <c r="E16" s="100">
        <v>2</v>
      </c>
      <c r="F16" s="101">
        <v>2</v>
      </c>
      <c r="G16" s="100">
        <v>34</v>
      </c>
      <c r="H16" s="101"/>
      <c r="I16" s="102">
        <f t="shared" si="0"/>
        <v>14919.12</v>
      </c>
      <c r="J16" s="103">
        <f t="shared" si="1"/>
        <v>6044.14</v>
      </c>
      <c r="K16" s="104">
        <f t="shared" si="2"/>
        <v>20963.260000000002</v>
      </c>
      <c r="L16" s="113">
        <v>4893</v>
      </c>
      <c r="M16" s="106">
        <f t="shared" si="3"/>
        <v>16070.260000000002</v>
      </c>
      <c r="N16" s="107">
        <f t="shared" si="4"/>
        <v>0</v>
      </c>
      <c r="O16" s="108">
        <f t="shared" si="5"/>
        <v>16070.260000000002</v>
      </c>
      <c r="P16" s="157">
        <v>0</v>
      </c>
      <c r="Q16" s="157">
        <v>0</v>
      </c>
      <c r="R16" s="157">
        <v>16070.26</v>
      </c>
      <c r="S16" s="156">
        <v>47</v>
      </c>
    </row>
    <row r="17" spans="1:19" ht="15" customHeight="1" x14ac:dyDescent="0.25">
      <c r="A17" s="98">
        <v>16</v>
      </c>
      <c r="B17" s="147" t="s">
        <v>130</v>
      </c>
      <c r="C17" s="99" t="s">
        <v>118</v>
      </c>
      <c r="D17" s="99" t="s">
        <v>131</v>
      </c>
      <c r="E17" s="100">
        <v>2</v>
      </c>
      <c r="F17" s="101">
        <v>2</v>
      </c>
      <c r="G17" s="100">
        <v>44</v>
      </c>
      <c r="H17" s="101">
        <v>1</v>
      </c>
      <c r="I17" s="102">
        <f t="shared" si="0"/>
        <v>14919.12</v>
      </c>
      <c r="J17" s="103">
        <f t="shared" si="1"/>
        <v>6044.14</v>
      </c>
      <c r="K17" s="104">
        <f t="shared" si="2"/>
        <v>20963.260000000002</v>
      </c>
      <c r="L17" s="105">
        <v>4893</v>
      </c>
      <c r="M17" s="106">
        <f t="shared" si="3"/>
        <v>16070.260000000002</v>
      </c>
      <c r="N17" s="107">
        <f t="shared" si="4"/>
        <v>1000</v>
      </c>
      <c r="O17" s="108">
        <f t="shared" si="5"/>
        <v>17070.260000000002</v>
      </c>
      <c r="P17" s="157">
        <v>682.81039999999996</v>
      </c>
      <c r="Q17" s="157">
        <v>2</v>
      </c>
      <c r="R17" s="157">
        <v>16385.4496</v>
      </c>
      <c r="S17" s="156">
        <v>48</v>
      </c>
    </row>
    <row r="18" spans="1:19" ht="15" customHeight="1" x14ac:dyDescent="0.25">
      <c r="A18" s="98">
        <v>17</v>
      </c>
      <c r="B18" s="147" t="s">
        <v>132</v>
      </c>
      <c r="C18" s="99" t="s">
        <v>118</v>
      </c>
      <c r="D18" s="99" t="s">
        <v>133</v>
      </c>
      <c r="E18" s="100">
        <v>4</v>
      </c>
      <c r="F18" s="111">
        <v>3</v>
      </c>
      <c r="G18" s="100">
        <v>74</v>
      </c>
      <c r="H18" s="101">
        <v>1</v>
      </c>
      <c r="I18" s="102">
        <f t="shared" si="0"/>
        <v>22378.68</v>
      </c>
      <c r="J18" s="103">
        <f t="shared" si="1"/>
        <v>6044.14</v>
      </c>
      <c r="K18" s="104">
        <f t="shared" si="2"/>
        <v>28422.82</v>
      </c>
      <c r="L18" s="105">
        <v>8364</v>
      </c>
      <c r="M18" s="106">
        <f t="shared" si="3"/>
        <v>20058.82</v>
      </c>
      <c r="N18" s="107">
        <f t="shared" si="4"/>
        <v>1000</v>
      </c>
      <c r="O18" s="108">
        <f t="shared" si="5"/>
        <v>21058.82</v>
      </c>
      <c r="P18" s="157">
        <v>842.3528</v>
      </c>
      <c r="Q18" s="157">
        <v>2</v>
      </c>
      <c r="R18" s="157">
        <v>20214.467199999999</v>
      </c>
      <c r="S18" s="156">
        <v>49</v>
      </c>
    </row>
    <row r="19" spans="1:19" ht="15" customHeight="1" x14ac:dyDescent="0.25">
      <c r="A19" s="98">
        <v>18</v>
      </c>
      <c r="B19" s="147" t="s">
        <v>16</v>
      </c>
      <c r="C19" s="99" t="s">
        <v>118</v>
      </c>
      <c r="D19" s="99" t="s">
        <v>134</v>
      </c>
      <c r="E19" s="100">
        <v>3</v>
      </c>
      <c r="F19" s="100">
        <v>3</v>
      </c>
      <c r="G19" s="100">
        <v>75</v>
      </c>
      <c r="H19" s="101"/>
      <c r="I19" s="102">
        <f t="shared" si="0"/>
        <v>22378.68</v>
      </c>
      <c r="J19" s="103">
        <f t="shared" si="1"/>
        <v>6044.14</v>
      </c>
      <c r="K19" s="104">
        <f t="shared" si="2"/>
        <v>28422.82</v>
      </c>
      <c r="L19" s="105">
        <v>6629</v>
      </c>
      <c r="M19" s="106">
        <f t="shared" si="3"/>
        <v>21793.82</v>
      </c>
      <c r="N19" s="107">
        <f t="shared" si="4"/>
        <v>0</v>
      </c>
      <c r="O19" s="108">
        <f t="shared" si="5"/>
        <v>21793.82</v>
      </c>
      <c r="P19" s="157">
        <v>871.75279999999998</v>
      </c>
      <c r="Q19" s="157">
        <v>2</v>
      </c>
      <c r="R19" s="157">
        <v>20920.067200000001</v>
      </c>
      <c r="S19" s="156">
        <v>50</v>
      </c>
    </row>
    <row r="20" spans="1:19" ht="15" customHeight="1" x14ac:dyDescent="0.25">
      <c r="A20" s="98">
        <v>19</v>
      </c>
      <c r="B20" s="147" t="s">
        <v>135</v>
      </c>
      <c r="C20" s="99" t="s">
        <v>136</v>
      </c>
      <c r="D20" s="99" t="s">
        <v>137</v>
      </c>
      <c r="E20" s="100">
        <v>7</v>
      </c>
      <c r="F20" s="100">
        <v>7</v>
      </c>
      <c r="G20" s="100">
        <v>153</v>
      </c>
      <c r="H20" s="101">
        <v>5</v>
      </c>
      <c r="I20" s="102">
        <f t="shared" si="0"/>
        <v>52216.920000000006</v>
      </c>
      <c r="J20" s="103">
        <f t="shared" si="1"/>
        <v>6044.14</v>
      </c>
      <c r="K20" s="104">
        <f t="shared" si="2"/>
        <v>58261.060000000005</v>
      </c>
      <c r="L20" s="105">
        <v>13572</v>
      </c>
      <c r="M20" s="106">
        <f t="shared" si="3"/>
        <v>44689.060000000005</v>
      </c>
      <c r="N20" s="107">
        <f t="shared" si="4"/>
        <v>5000</v>
      </c>
      <c r="O20" s="108">
        <f t="shared" si="5"/>
        <v>49689.060000000005</v>
      </c>
      <c r="P20" s="157">
        <v>1987.5624</v>
      </c>
      <c r="Q20" s="157">
        <v>2</v>
      </c>
      <c r="R20" s="157">
        <v>47699.497599999995</v>
      </c>
      <c r="S20" s="156">
        <v>51</v>
      </c>
    </row>
    <row r="21" spans="1:19" ht="15" customHeight="1" x14ac:dyDescent="0.25">
      <c r="A21" s="98">
        <v>20</v>
      </c>
      <c r="B21" s="147" t="s">
        <v>138</v>
      </c>
      <c r="C21" s="99" t="s">
        <v>139</v>
      </c>
      <c r="D21" s="99" t="s">
        <v>140</v>
      </c>
      <c r="E21" s="100">
        <v>5</v>
      </c>
      <c r="F21" s="100">
        <v>5</v>
      </c>
      <c r="G21" s="100">
        <v>120</v>
      </c>
      <c r="H21" s="101">
        <v>1</v>
      </c>
      <c r="I21" s="102">
        <f t="shared" si="0"/>
        <v>37297.800000000003</v>
      </c>
      <c r="J21" s="103">
        <f t="shared" si="1"/>
        <v>6044.14</v>
      </c>
      <c r="K21" s="104">
        <f t="shared" si="2"/>
        <v>43341.94</v>
      </c>
      <c r="L21" s="105">
        <v>10100</v>
      </c>
      <c r="M21" s="106">
        <f t="shared" si="3"/>
        <v>33241.94</v>
      </c>
      <c r="N21" s="107">
        <f t="shared" si="4"/>
        <v>1000</v>
      </c>
      <c r="O21" s="108">
        <f t="shared" si="5"/>
        <v>34241.94</v>
      </c>
      <c r="P21" s="157">
        <v>1369.6776000000002</v>
      </c>
      <c r="Q21" s="157">
        <v>2</v>
      </c>
      <c r="R21" s="157">
        <v>32870.2624</v>
      </c>
      <c r="S21" s="156">
        <v>52</v>
      </c>
    </row>
    <row r="22" spans="1:19" ht="15" customHeight="1" x14ac:dyDescent="0.25">
      <c r="A22" s="98">
        <v>21</v>
      </c>
      <c r="B22" s="147" t="s">
        <v>141</v>
      </c>
      <c r="C22" s="99" t="s">
        <v>142</v>
      </c>
      <c r="D22" s="99" t="s">
        <v>143</v>
      </c>
      <c r="E22" s="100">
        <v>5</v>
      </c>
      <c r="F22" s="100">
        <v>5</v>
      </c>
      <c r="G22" s="100">
        <v>109</v>
      </c>
      <c r="H22" s="101">
        <v>3</v>
      </c>
      <c r="I22" s="102">
        <f t="shared" si="0"/>
        <v>37297.800000000003</v>
      </c>
      <c r="J22" s="103">
        <f t="shared" si="1"/>
        <v>6044.14</v>
      </c>
      <c r="K22" s="104">
        <f t="shared" si="2"/>
        <v>43341.94</v>
      </c>
      <c r="L22" s="105">
        <v>10100</v>
      </c>
      <c r="M22" s="106">
        <f t="shared" si="3"/>
        <v>33241.94</v>
      </c>
      <c r="N22" s="107">
        <f t="shared" si="4"/>
        <v>3000</v>
      </c>
      <c r="O22" s="108">
        <f t="shared" si="5"/>
        <v>36241.94</v>
      </c>
      <c r="P22" s="157">
        <v>1449.6776000000002</v>
      </c>
      <c r="Q22" s="157">
        <v>2</v>
      </c>
      <c r="R22" s="157">
        <v>34790.2624</v>
      </c>
      <c r="S22" s="156">
        <v>53</v>
      </c>
    </row>
    <row r="23" spans="1:19" ht="15" customHeight="1" x14ac:dyDescent="0.25">
      <c r="A23" s="98">
        <v>22</v>
      </c>
      <c r="B23" s="147" t="s">
        <v>144</v>
      </c>
      <c r="C23" s="99" t="s">
        <v>142</v>
      </c>
      <c r="D23" s="99" t="s">
        <v>145</v>
      </c>
      <c r="E23" s="100">
        <v>4</v>
      </c>
      <c r="F23" s="100">
        <v>4</v>
      </c>
      <c r="G23" s="100">
        <v>91</v>
      </c>
      <c r="H23" s="101"/>
      <c r="I23" s="102">
        <f t="shared" si="0"/>
        <v>29838.240000000002</v>
      </c>
      <c r="J23" s="103">
        <f t="shared" si="1"/>
        <v>6044.14</v>
      </c>
      <c r="K23" s="104">
        <f t="shared" si="2"/>
        <v>35882.380000000005</v>
      </c>
      <c r="L23" s="105">
        <v>8364</v>
      </c>
      <c r="M23" s="106">
        <f t="shared" si="3"/>
        <v>27518.380000000005</v>
      </c>
      <c r="N23" s="107">
        <f t="shared" si="4"/>
        <v>0</v>
      </c>
      <c r="O23" s="108">
        <f t="shared" si="5"/>
        <v>27518.380000000005</v>
      </c>
      <c r="P23" s="157">
        <v>1100.7352000000001</v>
      </c>
      <c r="Q23" s="157">
        <v>2</v>
      </c>
      <c r="R23" s="157">
        <v>26415.644800000002</v>
      </c>
      <c r="S23" s="156">
        <v>54</v>
      </c>
    </row>
    <row r="24" spans="1:19" ht="15" customHeight="1" x14ac:dyDescent="0.25">
      <c r="A24" s="98">
        <v>23</v>
      </c>
      <c r="B24" s="147" t="s">
        <v>146</v>
      </c>
      <c r="C24" s="99" t="s">
        <v>147</v>
      </c>
      <c r="D24" s="99" t="s">
        <v>148</v>
      </c>
      <c r="E24" s="100">
        <v>4</v>
      </c>
      <c r="F24" s="100">
        <v>4</v>
      </c>
      <c r="G24" s="100">
        <v>112</v>
      </c>
      <c r="H24" s="101">
        <v>1</v>
      </c>
      <c r="I24" s="102">
        <f t="shared" si="0"/>
        <v>29838.240000000002</v>
      </c>
      <c r="J24" s="103">
        <f t="shared" si="1"/>
        <v>6044.14</v>
      </c>
      <c r="K24" s="104">
        <f t="shared" si="2"/>
        <v>35882.380000000005</v>
      </c>
      <c r="L24" s="105">
        <v>8364</v>
      </c>
      <c r="M24" s="106">
        <f t="shared" si="3"/>
        <v>27518.380000000005</v>
      </c>
      <c r="N24" s="107">
        <f t="shared" si="4"/>
        <v>1000</v>
      </c>
      <c r="O24" s="108">
        <f t="shared" si="5"/>
        <v>28518.380000000005</v>
      </c>
      <c r="P24" s="157">
        <v>1140.7352000000001</v>
      </c>
      <c r="Q24" s="157">
        <v>2</v>
      </c>
      <c r="R24" s="157">
        <v>27375.644800000002</v>
      </c>
      <c r="S24" s="156">
        <v>55</v>
      </c>
    </row>
    <row r="25" spans="1:19" ht="15" customHeight="1" x14ac:dyDescent="0.25">
      <c r="A25" s="98">
        <v>24</v>
      </c>
      <c r="B25" s="147" t="s">
        <v>149</v>
      </c>
      <c r="C25" s="99" t="s">
        <v>150</v>
      </c>
      <c r="D25" s="99" t="s">
        <v>127</v>
      </c>
      <c r="E25" s="100">
        <v>6</v>
      </c>
      <c r="F25" s="111">
        <v>5</v>
      </c>
      <c r="G25" s="100">
        <v>115</v>
      </c>
      <c r="H25" s="101">
        <v>2</v>
      </c>
      <c r="I25" s="102">
        <f t="shared" si="0"/>
        <v>37297.800000000003</v>
      </c>
      <c r="J25" s="103">
        <f t="shared" si="1"/>
        <v>6044.14</v>
      </c>
      <c r="K25" s="104">
        <f t="shared" si="2"/>
        <v>43341.94</v>
      </c>
      <c r="L25" s="105">
        <v>10100</v>
      </c>
      <c r="M25" s="106">
        <f t="shared" si="3"/>
        <v>33241.94</v>
      </c>
      <c r="N25" s="107">
        <f t="shared" si="4"/>
        <v>2000</v>
      </c>
      <c r="O25" s="108">
        <f t="shared" si="5"/>
        <v>35241.94</v>
      </c>
      <c r="P25" s="157">
        <v>1409.6776000000002</v>
      </c>
      <c r="Q25" s="157">
        <v>2</v>
      </c>
      <c r="R25" s="157">
        <v>33830.2624</v>
      </c>
      <c r="S25" s="156">
        <v>56</v>
      </c>
    </row>
    <row r="26" spans="1:19" ht="15" customHeight="1" x14ac:dyDescent="0.25">
      <c r="A26" s="98">
        <v>25</v>
      </c>
      <c r="B26" s="147" t="s">
        <v>151</v>
      </c>
      <c r="C26" s="99" t="s">
        <v>152</v>
      </c>
      <c r="D26" s="99" t="s">
        <v>153</v>
      </c>
      <c r="E26" s="100">
        <v>6</v>
      </c>
      <c r="F26" s="100">
        <v>6</v>
      </c>
      <c r="G26" s="100">
        <v>161</v>
      </c>
      <c r="H26" s="101">
        <v>4</v>
      </c>
      <c r="I26" s="102">
        <f t="shared" si="0"/>
        <v>44757.36</v>
      </c>
      <c r="J26" s="103">
        <f t="shared" si="1"/>
        <v>6044.14</v>
      </c>
      <c r="K26" s="104">
        <f t="shared" si="2"/>
        <v>50801.5</v>
      </c>
      <c r="L26" s="105">
        <v>11836</v>
      </c>
      <c r="M26" s="106">
        <f t="shared" si="3"/>
        <v>38965.5</v>
      </c>
      <c r="N26" s="107">
        <f t="shared" si="4"/>
        <v>4000</v>
      </c>
      <c r="O26" s="108">
        <f t="shared" si="5"/>
        <v>42965.5</v>
      </c>
      <c r="P26" s="157">
        <v>1718.6200000000001</v>
      </c>
      <c r="Q26" s="157">
        <v>2</v>
      </c>
      <c r="R26" s="157">
        <v>41244.879999999997</v>
      </c>
      <c r="S26" s="156">
        <v>57</v>
      </c>
    </row>
    <row r="27" spans="1:19" ht="15" customHeight="1" x14ac:dyDescent="0.25">
      <c r="A27" s="98">
        <v>26</v>
      </c>
      <c r="B27" s="147" t="s">
        <v>154</v>
      </c>
      <c r="C27" s="99" t="s">
        <v>155</v>
      </c>
      <c r="D27" s="99" t="s">
        <v>156</v>
      </c>
      <c r="E27" s="100">
        <v>3</v>
      </c>
      <c r="F27" s="100">
        <v>3</v>
      </c>
      <c r="G27" s="100">
        <v>63</v>
      </c>
      <c r="H27" s="101"/>
      <c r="I27" s="102">
        <f t="shared" si="0"/>
        <v>22378.68</v>
      </c>
      <c r="J27" s="103">
        <f t="shared" si="1"/>
        <v>6044.14</v>
      </c>
      <c r="K27" s="104">
        <f t="shared" si="2"/>
        <v>28422.82</v>
      </c>
      <c r="L27" s="105">
        <v>6629</v>
      </c>
      <c r="M27" s="106">
        <f t="shared" si="3"/>
        <v>21793.82</v>
      </c>
      <c r="N27" s="107">
        <f t="shared" si="4"/>
        <v>0</v>
      </c>
      <c r="O27" s="108">
        <f t="shared" si="5"/>
        <v>21793.82</v>
      </c>
      <c r="P27" s="157">
        <v>871.75279999999998</v>
      </c>
      <c r="Q27" s="157">
        <v>2</v>
      </c>
      <c r="R27" s="157">
        <v>20920.067200000001</v>
      </c>
      <c r="S27" s="156">
        <v>58</v>
      </c>
    </row>
    <row r="28" spans="1:19" ht="15" customHeight="1" x14ac:dyDescent="0.25">
      <c r="A28" s="98">
        <v>27</v>
      </c>
      <c r="B28" s="147" t="s">
        <v>157</v>
      </c>
      <c r="C28" s="99" t="s">
        <v>158</v>
      </c>
      <c r="D28" s="99" t="s">
        <v>159</v>
      </c>
      <c r="E28" s="100">
        <v>2</v>
      </c>
      <c r="F28" s="100">
        <v>2</v>
      </c>
      <c r="G28" s="100">
        <v>45</v>
      </c>
      <c r="H28" s="101">
        <v>1</v>
      </c>
      <c r="I28" s="102">
        <f t="shared" si="0"/>
        <v>14919.12</v>
      </c>
      <c r="J28" s="103">
        <f t="shared" si="1"/>
        <v>6044.14</v>
      </c>
      <c r="K28" s="104">
        <f t="shared" si="2"/>
        <v>20963.260000000002</v>
      </c>
      <c r="L28" s="105">
        <v>4893</v>
      </c>
      <c r="M28" s="106">
        <f t="shared" si="3"/>
        <v>16070.260000000002</v>
      </c>
      <c r="N28" s="107">
        <f t="shared" si="4"/>
        <v>1000</v>
      </c>
      <c r="O28" s="108">
        <f t="shared" si="5"/>
        <v>17070.260000000002</v>
      </c>
      <c r="P28" s="157">
        <v>682.81039999999996</v>
      </c>
      <c r="Q28" s="157">
        <v>2</v>
      </c>
      <c r="R28" s="157">
        <v>16385.4496</v>
      </c>
      <c r="S28" s="156">
        <v>59</v>
      </c>
    </row>
    <row r="29" spans="1:19" ht="15" customHeight="1" x14ac:dyDescent="0.25">
      <c r="A29" s="98">
        <v>28</v>
      </c>
      <c r="B29" s="147" t="s">
        <v>160</v>
      </c>
      <c r="C29" s="99" t="s">
        <v>161</v>
      </c>
      <c r="D29" s="99" t="s">
        <v>162</v>
      </c>
      <c r="E29" s="100">
        <v>3</v>
      </c>
      <c r="F29" s="100">
        <v>3</v>
      </c>
      <c r="G29" s="100">
        <v>82</v>
      </c>
      <c r="H29" s="101"/>
      <c r="I29" s="102">
        <f t="shared" si="0"/>
        <v>22378.68</v>
      </c>
      <c r="J29" s="103">
        <f t="shared" si="1"/>
        <v>6044.14</v>
      </c>
      <c r="K29" s="104">
        <f t="shared" si="2"/>
        <v>28422.82</v>
      </c>
      <c r="L29" s="105">
        <v>8364</v>
      </c>
      <c r="M29" s="106">
        <f t="shared" si="3"/>
        <v>20058.82</v>
      </c>
      <c r="N29" s="107">
        <f t="shared" si="4"/>
        <v>0</v>
      </c>
      <c r="O29" s="108">
        <f t="shared" si="5"/>
        <v>20058.82</v>
      </c>
      <c r="P29" s="157">
        <v>802.3528</v>
      </c>
      <c r="Q29" s="157">
        <v>2</v>
      </c>
      <c r="R29" s="157">
        <v>19254.467199999999</v>
      </c>
      <c r="S29" s="156">
        <v>60</v>
      </c>
    </row>
    <row r="30" spans="1:19" ht="15" customHeight="1" x14ac:dyDescent="0.25">
      <c r="A30" s="98">
        <v>29</v>
      </c>
      <c r="B30" s="147" t="s">
        <v>163</v>
      </c>
      <c r="C30" s="99" t="s">
        <v>161</v>
      </c>
      <c r="D30" s="99" t="s">
        <v>164</v>
      </c>
      <c r="E30" s="100">
        <v>3</v>
      </c>
      <c r="F30" s="100">
        <v>3</v>
      </c>
      <c r="G30" s="100">
        <v>72</v>
      </c>
      <c r="H30" s="101">
        <v>1</v>
      </c>
      <c r="I30" s="102">
        <f t="shared" si="0"/>
        <v>22378.68</v>
      </c>
      <c r="J30" s="103">
        <f t="shared" si="1"/>
        <v>6044.14</v>
      </c>
      <c r="K30" s="104">
        <f t="shared" si="2"/>
        <v>28422.82</v>
      </c>
      <c r="L30" s="105">
        <v>6629</v>
      </c>
      <c r="M30" s="106">
        <f t="shared" si="3"/>
        <v>21793.82</v>
      </c>
      <c r="N30" s="107">
        <f t="shared" si="4"/>
        <v>1000</v>
      </c>
      <c r="O30" s="108">
        <f t="shared" si="5"/>
        <v>22793.82</v>
      </c>
      <c r="P30" s="157">
        <v>911.75279999999998</v>
      </c>
      <c r="Q30" s="157">
        <v>2</v>
      </c>
      <c r="R30" s="157">
        <v>21880.067200000001</v>
      </c>
      <c r="S30" s="156">
        <v>61</v>
      </c>
    </row>
    <row r="31" spans="1:19" ht="15" customHeight="1" x14ac:dyDescent="0.25">
      <c r="A31" s="98">
        <v>30</v>
      </c>
      <c r="B31" s="147" t="s">
        <v>165</v>
      </c>
      <c r="C31" s="99" t="s">
        <v>161</v>
      </c>
      <c r="D31" s="99" t="s">
        <v>166</v>
      </c>
      <c r="E31" s="100">
        <v>5</v>
      </c>
      <c r="F31" s="100">
        <v>5</v>
      </c>
      <c r="G31" s="100">
        <v>124</v>
      </c>
      <c r="H31" s="101">
        <v>2</v>
      </c>
      <c r="I31" s="102">
        <f t="shared" si="0"/>
        <v>37297.800000000003</v>
      </c>
      <c r="J31" s="103">
        <f t="shared" si="1"/>
        <v>6044.14</v>
      </c>
      <c r="K31" s="104">
        <f t="shared" si="2"/>
        <v>43341.94</v>
      </c>
      <c r="L31" s="105">
        <v>10100</v>
      </c>
      <c r="M31" s="106">
        <f t="shared" si="3"/>
        <v>33241.94</v>
      </c>
      <c r="N31" s="107">
        <f t="shared" si="4"/>
        <v>2000</v>
      </c>
      <c r="O31" s="108">
        <f t="shared" si="5"/>
        <v>35241.94</v>
      </c>
      <c r="P31" s="157">
        <v>1409.6776000000002</v>
      </c>
      <c r="Q31" s="157">
        <v>2</v>
      </c>
      <c r="R31" s="157">
        <v>33830.2624</v>
      </c>
      <c r="S31" s="156">
        <v>62</v>
      </c>
    </row>
    <row r="32" spans="1:19" ht="15" customHeight="1" x14ac:dyDescent="0.25">
      <c r="A32" s="98">
        <v>31</v>
      </c>
      <c r="B32" s="147" t="s">
        <v>167</v>
      </c>
      <c r="C32" s="99" t="s">
        <v>168</v>
      </c>
      <c r="D32" s="99" t="s">
        <v>169</v>
      </c>
      <c r="E32" s="100">
        <v>2</v>
      </c>
      <c r="F32" s="100">
        <v>2</v>
      </c>
      <c r="G32" s="100">
        <v>48</v>
      </c>
      <c r="H32" s="101"/>
      <c r="I32" s="102">
        <f t="shared" si="0"/>
        <v>14919.12</v>
      </c>
      <c r="J32" s="103">
        <f t="shared" si="1"/>
        <v>6044.14</v>
      </c>
      <c r="K32" s="104">
        <f t="shared" si="2"/>
        <v>20963.260000000002</v>
      </c>
      <c r="L32" s="105">
        <v>4893</v>
      </c>
      <c r="M32" s="106">
        <f t="shared" si="3"/>
        <v>16070.260000000002</v>
      </c>
      <c r="N32" s="107">
        <f t="shared" si="4"/>
        <v>0</v>
      </c>
      <c r="O32" s="108">
        <f t="shared" si="5"/>
        <v>16070.260000000002</v>
      </c>
      <c r="P32" s="157">
        <v>642.81040000000007</v>
      </c>
      <c r="Q32" s="157">
        <v>2</v>
      </c>
      <c r="R32" s="157">
        <v>15425.4496</v>
      </c>
      <c r="S32" s="156">
        <v>63</v>
      </c>
    </row>
    <row r="33" spans="1:19" ht="15" customHeight="1" x14ac:dyDescent="0.25">
      <c r="A33" s="98">
        <v>32</v>
      </c>
      <c r="B33" s="147">
        <v>91005360242</v>
      </c>
      <c r="C33" s="99" t="s">
        <v>170</v>
      </c>
      <c r="D33" s="99" t="s">
        <v>171</v>
      </c>
      <c r="E33" s="100">
        <v>1</v>
      </c>
      <c r="F33" s="100">
        <v>1</v>
      </c>
      <c r="G33" s="100">
        <v>24</v>
      </c>
      <c r="H33" s="101"/>
      <c r="I33" s="102">
        <f t="shared" si="0"/>
        <v>7459.56</v>
      </c>
      <c r="J33" s="103">
        <f t="shared" si="1"/>
        <v>6044.14</v>
      </c>
      <c r="K33" s="104">
        <f t="shared" si="2"/>
        <v>13503.7</v>
      </c>
      <c r="L33" s="105">
        <v>3157</v>
      </c>
      <c r="M33" s="106">
        <f t="shared" si="3"/>
        <v>10346.700000000001</v>
      </c>
      <c r="N33" s="107">
        <f t="shared" si="4"/>
        <v>0</v>
      </c>
      <c r="O33" s="108">
        <f t="shared" si="5"/>
        <v>10346.700000000001</v>
      </c>
      <c r="P33" s="157">
        <v>413.86800000000005</v>
      </c>
      <c r="Q33" s="157">
        <v>2</v>
      </c>
      <c r="R33" s="157">
        <v>9930.8320000000003</v>
      </c>
      <c r="S33" s="156">
        <v>64</v>
      </c>
    </row>
    <row r="34" spans="1:19" ht="15" customHeight="1" x14ac:dyDescent="0.25">
      <c r="A34" s="98">
        <v>33</v>
      </c>
      <c r="B34" s="147" t="s">
        <v>172</v>
      </c>
      <c r="C34" s="99" t="s">
        <v>173</v>
      </c>
      <c r="D34" s="99" t="s">
        <v>174</v>
      </c>
      <c r="E34" s="100">
        <v>4</v>
      </c>
      <c r="F34" s="100">
        <v>4</v>
      </c>
      <c r="G34" s="100">
        <v>91</v>
      </c>
      <c r="H34" s="101"/>
      <c r="I34" s="102">
        <f t="shared" si="0"/>
        <v>29838.240000000002</v>
      </c>
      <c r="J34" s="103">
        <f t="shared" si="1"/>
        <v>6044.14</v>
      </c>
      <c r="K34" s="104">
        <f t="shared" si="2"/>
        <v>35882.380000000005</v>
      </c>
      <c r="L34" s="105">
        <v>8364</v>
      </c>
      <c r="M34" s="106">
        <f t="shared" si="3"/>
        <v>27518.380000000005</v>
      </c>
      <c r="N34" s="107">
        <f t="shared" si="4"/>
        <v>0</v>
      </c>
      <c r="O34" s="108">
        <f t="shared" si="5"/>
        <v>27518.380000000005</v>
      </c>
      <c r="P34" s="157">
        <v>1100.7352000000001</v>
      </c>
      <c r="Q34" s="157">
        <v>2</v>
      </c>
      <c r="R34" s="157">
        <v>26415.644800000002</v>
      </c>
      <c r="S34" s="156">
        <v>65</v>
      </c>
    </row>
    <row r="35" spans="1:19" ht="15" customHeight="1" x14ac:dyDescent="0.25">
      <c r="A35" s="98">
        <v>34</v>
      </c>
      <c r="B35" s="147" t="s">
        <v>175</v>
      </c>
      <c r="C35" s="99" t="s">
        <v>176</v>
      </c>
      <c r="D35" s="99" t="s">
        <v>177</v>
      </c>
      <c r="E35" s="100">
        <v>5</v>
      </c>
      <c r="F35" s="111">
        <v>4</v>
      </c>
      <c r="G35" s="100">
        <v>105</v>
      </c>
      <c r="H35" s="101">
        <v>1</v>
      </c>
      <c r="I35" s="102">
        <f t="shared" si="0"/>
        <v>29838.240000000002</v>
      </c>
      <c r="J35" s="103">
        <f t="shared" si="1"/>
        <v>6044.14</v>
      </c>
      <c r="K35" s="104">
        <f t="shared" si="2"/>
        <v>35882.380000000005</v>
      </c>
      <c r="L35" s="105">
        <v>10100</v>
      </c>
      <c r="M35" s="106">
        <f t="shared" si="3"/>
        <v>25782.380000000005</v>
      </c>
      <c r="N35" s="107">
        <f t="shared" si="4"/>
        <v>1000</v>
      </c>
      <c r="O35" s="108">
        <f t="shared" si="5"/>
        <v>26782.380000000005</v>
      </c>
      <c r="P35" s="157">
        <v>1071.2952</v>
      </c>
      <c r="Q35" s="157">
        <v>2</v>
      </c>
      <c r="R35" s="157">
        <v>25709.084800000001</v>
      </c>
      <c r="S35" s="156">
        <v>66</v>
      </c>
    </row>
    <row r="36" spans="1:19" ht="15" customHeight="1" x14ac:dyDescent="0.25">
      <c r="A36" s="98">
        <v>35</v>
      </c>
      <c r="B36" s="147" t="s">
        <v>178</v>
      </c>
      <c r="C36" s="99" t="s">
        <v>179</v>
      </c>
      <c r="D36" s="99" t="s">
        <v>180</v>
      </c>
      <c r="E36" s="100">
        <v>6</v>
      </c>
      <c r="F36" s="111">
        <v>5</v>
      </c>
      <c r="G36" s="100">
        <v>124</v>
      </c>
      <c r="H36" s="101"/>
      <c r="I36" s="102">
        <f t="shared" si="0"/>
        <v>37297.800000000003</v>
      </c>
      <c r="J36" s="103">
        <f t="shared" si="1"/>
        <v>6044.14</v>
      </c>
      <c r="K36" s="104">
        <f t="shared" si="2"/>
        <v>43341.94</v>
      </c>
      <c r="L36" s="105">
        <v>10100</v>
      </c>
      <c r="M36" s="106">
        <f t="shared" si="3"/>
        <v>33241.94</v>
      </c>
      <c r="N36" s="107">
        <f t="shared" si="4"/>
        <v>0</v>
      </c>
      <c r="O36" s="108">
        <f t="shared" si="5"/>
        <v>33241.94</v>
      </c>
      <c r="P36" s="157">
        <v>1329.6776000000002</v>
      </c>
      <c r="Q36" s="157">
        <v>2</v>
      </c>
      <c r="R36" s="157">
        <v>31910.262400000003</v>
      </c>
      <c r="S36" s="156">
        <v>67</v>
      </c>
    </row>
    <row r="37" spans="1:19" ht="15" customHeight="1" x14ac:dyDescent="0.25">
      <c r="A37" s="98">
        <v>36</v>
      </c>
      <c r="B37" s="147" t="s">
        <v>181</v>
      </c>
      <c r="C37" s="99" t="s">
        <v>179</v>
      </c>
      <c r="D37" s="99" t="s">
        <v>182</v>
      </c>
      <c r="E37" s="100">
        <v>2</v>
      </c>
      <c r="F37" s="100">
        <v>2</v>
      </c>
      <c r="G37" s="100">
        <v>45</v>
      </c>
      <c r="H37" s="101"/>
      <c r="I37" s="102">
        <f t="shared" si="0"/>
        <v>14919.12</v>
      </c>
      <c r="J37" s="103">
        <f t="shared" si="1"/>
        <v>6044.14</v>
      </c>
      <c r="K37" s="104">
        <f t="shared" si="2"/>
        <v>20963.260000000002</v>
      </c>
      <c r="L37" s="105">
        <v>4893</v>
      </c>
      <c r="M37" s="106">
        <f t="shared" si="3"/>
        <v>16070.260000000002</v>
      </c>
      <c r="N37" s="107">
        <f t="shared" si="4"/>
        <v>0</v>
      </c>
      <c r="O37" s="108">
        <f t="shared" si="5"/>
        <v>16070.260000000002</v>
      </c>
      <c r="P37" s="157">
        <v>642.81040000000007</v>
      </c>
      <c r="Q37" s="157">
        <v>2</v>
      </c>
      <c r="R37" s="157">
        <v>15425.4496</v>
      </c>
      <c r="S37" s="156">
        <v>68</v>
      </c>
    </row>
    <row r="38" spans="1:19" ht="15" customHeight="1" x14ac:dyDescent="0.25">
      <c r="A38" s="98">
        <v>37</v>
      </c>
      <c r="B38" s="147" t="s">
        <v>183</v>
      </c>
      <c r="C38" s="99" t="s">
        <v>184</v>
      </c>
      <c r="D38" s="99" t="s">
        <v>185</v>
      </c>
      <c r="E38" s="100">
        <v>2</v>
      </c>
      <c r="F38" s="100">
        <v>2</v>
      </c>
      <c r="G38" s="100">
        <v>54</v>
      </c>
      <c r="H38" s="101">
        <v>1</v>
      </c>
      <c r="I38" s="102">
        <f t="shared" si="0"/>
        <v>14919.12</v>
      </c>
      <c r="J38" s="103">
        <f t="shared" si="1"/>
        <v>6044.14</v>
      </c>
      <c r="K38" s="104">
        <f t="shared" si="2"/>
        <v>20963.260000000002</v>
      </c>
      <c r="L38" s="105">
        <v>4893</v>
      </c>
      <c r="M38" s="106">
        <f t="shared" si="3"/>
        <v>16070.260000000002</v>
      </c>
      <c r="N38" s="107">
        <f t="shared" si="4"/>
        <v>1000</v>
      </c>
      <c r="O38" s="108">
        <f t="shared" si="5"/>
        <v>17070.260000000002</v>
      </c>
      <c r="P38" s="157">
        <v>682.81039999999996</v>
      </c>
      <c r="Q38" s="157">
        <v>2</v>
      </c>
      <c r="R38" s="157">
        <v>16385.4496</v>
      </c>
      <c r="S38" s="156">
        <v>69</v>
      </c>
    </row>
    <row r="39" spans="1:19" ht="15" customHeight="1" x14ac:dyDescent="0.25">
      <c r="A39" s="98">
        <v>38</v>
      </c>
      <c r="B39" s="147" t="s">
        <v>186</v>
      </c>
      <c r="C39" s="99" t="s">
        <v>187</v>
      </c>
      <c r="D39" s="99" t="s">
        <v>188</v>
      </c>
      <c r="E39" s="100">
        <v>7</v>
      </c>
      <c r="F39" s="111">
        <v>6</v>
      </c>
      <c r="G39" s="100">
        <v>162</v>
      </c>
      <c r="H39" s="101">
        <v>1</v>
      </c>
      <c r="I39" s="102">
        <f t="shared" si="0"/>
        <v>44757.36</v>
      </c>
      <c r="J39" s="103">
        <f t="shared" si="1"/>
        <v>6044.14</v>
      </c>
      <c r="K39" s="104">
        <f t="shared" si="2"/>
        <v>50801.5</v>
      </c>
      <c r="L39" s="105">
        <v>13572</v>
      </c>
      <c r="M39" s="106">
        <f t="shared" si="3"/>
        <v>37229.5</v>
      </c>
      <c r="N39" s="107">
        <f t="shared" si="4"/>
        <v>1000</v>
      </c>
      <c r="O39" s="108">
        <f t="shared" si="5"/>
        <v>38229.5</v>
      </c>
      <c r="P39" s="157">
        <v>1529.18</v>
      </c>
      <c r="Q39" s="157">
        <v>2</v>
      </c>
      <c r="R39" s="157">
        <v>36698.32</v>
      </c>
      <c r="S39" s="156">
        <v>70</v>
      </c>
    </row>
    <row r="40" spans="1:19" ht="15" customHeight="1" x14ac:dyDescent="0.25">
      <c r="A40" s="98">
        <v>39</v>
      </c>
      <c r="B40" s="147" t="s">
        <v>189</v>
      </c>
      <c r="C40" s="99" t="s">
        <v>56</v>
      </c>
      <c r="D40" s="99" t="s">
        <v>190</v>
      </c>
      <c r="E40" s="100">
        <v>6</v>
      </c>
      <c r="F40" s="100">
        <v>6</v>
      </c>
      <c r="G40" s="100">
        <v>147</v>
      </c>
      <c r="H40" s="101"/>
      <c r="I40" s="102">
        <f t="shared" si="0"/>
        <v>44757.36</v>
      </c>
      <c r="J40" s="103">
        <f t="shared" si="1"/>
        <v>6044.14</v>
      </c>
      <c r="K40" s="104">
        <f t="shared" si="2"/>
        <v>50801.5</v>
      </c>
      <c r="L40" s="105">
        <v>10100</v>
      </c>
      <c r="M40" s="106">
        <f t="shared" si="3"/>
        <v>40701.5</v>
      </c>
      <c r="N40" s="107">
        <f t="shared" si="4"/>
        <v>0</v>
      </c>
      <c r="O40" s="108">
        <f t="shared" si="5"/>
        <v>40701.5</v>
      </c>
      <c r="P40" s="157">
        <v>1628.06</v>
      </c>
      <c r="Q40" s="157">
        <v>2</v>
      </c>
      <c r="R40" s="157">
        <v>39071.440000000002</v>
      </c>
      <c r="S40" s="156">
        <v>71</v>
      </c>
    </row>
    <row r="41" spans="1:19" ht="15" customHeight="1" x14ac:dyDescent="0.25">
      <c r="A41" s="98">
        <v>40</v>
      </c>
      <c r="B41" s="147" t="s">
        <v>191</v>
      </c>
      <c r="C41" s="99" t="s">
        <v>192</v>
      </c>
      <c r="D41" s="99" t="s">
        <v>193</v>
      </c>
      <c r="E41" s="100">
        <v>3</v>
      </c>
      <c r="F41" s="100">
        <v>3</v>
      </c>
      <c r="G41" s="100">
        <v>68</v>
      </c>
      <c r="H41" s="101"/>
      <c r="I41" s="102">
        <f t="shared" si="0"/>
        <v>22378.68</v>
      </c>
      <c r="J41" s="103">
        <f t="shared" si="1"/>
        <v>6044.14</v>
      </c>
      <c r="K41" s="104">
        <f t="shared" si="2"/>
        <v>28422.82</v>
      </c>
      <c r="L41" s="105">
        <v>6629</v>
      </c>
      <c r="M41" s="106">
        <f t="shared" si="3"/>
        <v>21793.82</v>
      </c>
      <c r="N41" s="107">
        <f t="shared" si="4"/>
        <v>0</v>
      </c>
      <c r="O41" s="108">
        <f t="shared" si="5"/>
        <v>21793.82</v>
      </c>
      <c r="P41" s="157">
        <v>871.75279999999998</v>
      </c>
      <c r="Q41" s="157">
        <v>2</v>
      </c>
      <c r="R41" s="157">
        <v>20920.067200000001</v>
      </c>
      <c r="S41" s="156">
        <v>72</v>
      </c>
    </row>
    <row r="42" spans="1:19" ht="15" customHeight="1" x14ac:dyDescent="0.25">
      <c r="A42" s="98">
        <v>41</v>
      </c>
      <c r="B42" s="147" t="s">
        <v>194</v>
      </c>
      <c r="C42" s="99" t="s">
        <v>195</v>
      </c>
      <c r="D42" s="99" t="s">
        <v>196</v>
      </c>
      <c r="E42" s="100">
        <v>1</v>
      </c>
      <c r="F42" s="100">
        <v>1</v>
      </c>
      <c r="G42" s="100">
        <v>14</v>
      </c>
      <c r="H42" s="101"/>
      <c r="I42" s="102">
        <f t="shared" si="0"/>
        <v>7459.56</v>
      </c>
      <c r="J42" s="103">
        <f t="shared" si="1"/>
        <v>6044.14</v>
      </c>
      <c r="K42" s="104">
        <f t="shared" si="2"/>
        <v>13503.7</v>
      </c>
      <c r="L42" s="105">
        <v>3157</v>
      </c>
      <c r="M42" s="106">
        <f t="shared" si="3"/>
        <v>10346.700000000001</v>
      </c>
      <c r="N42" s="107">
        <f t="shared" si="4"/>
        <v>0</v>
      </c>
      <c r="O42" s="108">
        <f t="shared" si="5"/>
        <v>10346.700000000001</v>
      </c>
      <c r="P42" s="157">
        <v>413.86800000000005</v>
      </c>
      <c r="Q42" s="157">
        <v>2</v>
      </c>
      <c r="R42" s="157">
        <v>9930.8320000000003</v>
      </c>
      <c r="S42" s="156">
        <v>73</v>
      </c>
    </row>
    <row r="43" spans="1:19" ht="15" customHeight="1" x14ac:dyDescent="0.25">
      <c r="A43" s="98">
        <v>42</v>
      </c>
      <c r="B43" s="147" t="s">
        <v>197</v>
      </c>
      <c r="C43" s="99" t="s">
        <v>198</v>
      </c>
      <c r="D43" s="99" t="s">
        <v>199</v>
      </c>
      <c r="E43" s="100">
        <v>2</v>
      </c>
      <c r="F43" s="100">
        <v>2</v>
      </c>
      <c r="G43" s="100">
        <v>31</v>
      </c>
      <c r="H43" s="101"/>
      <c r="I43" s="102">
        <f t="shared" si="0"/>
        <v>14919.12</v>
      </c>
      <c r="J43" s="103">
        <f t="shared" si="1"/>
        <v>6044.14</v>
      </c>
      <c r="K43" s="104">
        <f t="shared" si="2"/>
        <v>20963.260000000002</v>
      </c>
      <c r="L43" s="105">
        <v>4893</v>
      </c>
      <c r="M43" s="106">
        <f t="shared" si="3"/>
        <v>16070.260000000002</v>
      </c>
      <c r="N43" s="107">
        <f t="shared" si="4"/>
        <v>0</v>
      </c>
      <c r="O43" s="108">
        <f t="shared" si="5"/>
        <v>16070.260000000002</v>
      </c>
      <c r="P43" s="157">
        <v>642.81040000000007</v>
      </c>
      <c r="Q43" s="157">
        <v>2</v>
      </c>
      <c r="R43" s="157">
        <v>15425.4496</v>
      </c>
      <c r="S43" s="156">
        <v>74</v>
      </c>
    </row>
    <row r="44" spans="1:19" ht="15" customHeight="1" x14ac:dyDescent="0.25">
      <c r="A44" s="98">
        <v>43</v>
      </c>
      <c r="B44" s="147" t="s">
        <v>200</v>
      </c>
      <c r="C44" s="99" t="s">
        <v>201</v>
      </c>
      <c r="D44" s="99" t="s">
        <v>202</v>
      </c>
      <c r="E44" s="100">
        <v>1</v>
      </c>
      <c r="F44" s="100">
        <v>1</v>
      </c>
      <c r="G44" s="100">
        <v>9</v>
      </c>
      <c r="H44" s="101"/>
      <c r="I44" s="102">
        <f t="shared" si="0"/>
        <v>7459.56</v>
      </c>
      <c r="J44" s="103">
        <f t="shared" si="1"/>
        <v>6044.14</v>
      </c>
      <c r="K44" s="104">
        <f t="shared" si="2"/>
        <v>13503.7</v>
      </c>
      <c r="L44" s="105">
        <v>3157</v>
      </c>
      <c r="M44" s="106">
        <f t="shared" si="3"/>
        <v>10346.700000000001</v>
      </c>
      <c r="N44" s="107">
        <f t="shared" si="4"/>
        <v>0</v>
      </c>
      <c r="O44" s="108">
        <f t="shared" si="5"/>
        <v>10346.700000000001</v>
      </c>
      <c r="P44" s="157">
        <v>413.86800000000005</v>
      </c>
      <c r="Q44" s="157">
        <v>2</v>
      </c>
      <c r="R44" s="157">
        <v>9930.8320000000003</v>
      </c>
      <c r="S44" s="156">
        <v>75</v>
      </c>
    </row>
    <row r="45" spans="1:19" ht="15" customHeight="1" x14ac:dyDescent="0.25">
      <c r="A45" s="98">
        <v>44</v>
      </c>
      <c r="B45" s="147">
        <v>82010050241</v>
      </c>
      <c r="C45" s="112" t="s">
        <v>201</v>
      </c>
      <c r="D45" s="112" t="s">
        <v>203</v>
      </c>
      <c r="E45" s="100">
        <v>2</v>
      </c>
      <c r="F45" s="100">
        <v>2</v>
      </c>
      <c r="G45" s="100">
        <v>26</v>
      </c>
      <c r="H45" s="101">
        <v>1</v>
      </c>
      <c r="I45" s="102">
        <f t="shared" si="0"/>
        <v>14919.12</v>
      </c>
      <c r="J45" s="103">
        <f t="shared" si="1"/>
        <v>6044.14</v>
      </c>
      <c r="K45" s="104">
        <f t="shared" si="2"/>
        <v>20963.260000000002</v>
      </c>
      <c r="L45" s="113">
        <v>9260.51</v>
      </c>
      <c r="M45" s="106">
        <f t="shared" si="3"/>
        <v>11702.750000000002</v>
      </c>
      <c r="N45" s="107">
        <f t="shared" si="4"/>
        <v>1000</v>
      </c>
      <c r="O45" s="108">
        <f t="shared" si="5"/>
        <v>12702.750000000002</v>
      </c>
      <c r="P45" s="157">
        <v>508.11</v>
      </c>
      <c r="Q45" s="157">
        <v>2</v>
      </c>
      <c r="R45" s="157">
        <v>12192.64</v>
      </c>
      <c r="S45" s="156">
        <v>76</v>
      </c>
    </row>
    <row r="46" spans="1:19" ht="15" customHeight="1" x14ac:dyDescent="0.25">
      <c r="A46" s="98">
        <v>45</v>
      </c>
      <c r="B46" s="147" t="s">
        <v>204</v>
      </c>
      <c r="C46" s="99" t="s">
        <v>205</v>
      </c>
      <c r="D46" s="99" t="s">
        <v>121</v>
      </c>
      <c r="E46" s="100">
        <v>4</v>
      </c>
      <c r="F46" s="100">
        <v>4</v>
      </c>
      <c r="G46" s="100">
        <v>93</v>
      </c>
      <c r="H46" s="101"/>
      <c r="I46" s="102">
        <f t="shared" si="0"/>
        <v>29838.240000000002</v>
      </c>
      <c r="J46" s="103">
        <f t="shared" si="1"/>
        <v>6044.14</v>
      </c>
      <c r="K46" s="104">
        <f t="shared" si="2"/>
        <v>35882.380000000005</v>
      </c>
      <c r="L46" s="105">
        <v>8364</v>
      </c>
      <c r="M46" s="106">
        <f t="shared" si="3"/>
        <v>27518.380000000005</v>
      </c>
      <c r="N46" s="107">
        <f t="shared" si="4"/>
        <v>0</v>
      </c>
      <c r="O46" s="108">
        <f t="shared" si="5"/>
        <v>27518.380000000005</v>
      </c>
      <c r="P46" s="157">
        <v>1100.7352000000001</v>
      </c>
      <c r="Q46" s="157">
        <v>2</v>
      </c>
      <c r="R46" s="157">
        <v>26415.644800000002</v>
      </c>
      <c r="S46" s="156">
        <v>77</v>
      </c>
    </row>
    <row r="47" spans="1:19" ht="15" customHeight="1" x14ac:dyDescent="0.25">
      <c r="A47" s="98">
        <v>46</v>
      </c>
      <c r="B47" s="147" t="s">
        <v>206</v>
      </c>
      <c r="C47" s="99" t="s">
        <v>205</v>
      </c>
      <c r="D47" s="99" t="s">
        <v>207</v>
      </c>
      <c r="E47" s="100">
        <v>4</v>
      </c>
      <c r="F47" s="100">
        <v>4</v>
      </c>
      <c r="G47" s="100">
        <v>79</v>
      </c>
      <c r="H47" s="101">
        <v>1</v>
      </c>
      <c r="I47" s="102">
        <f t="shared" si="0"/>
        <v>29838.240000000002</v>
      </c>
      <c r="J47" s="103">
        <f t="shared" si="1"/>
        <v>6044.14</v>
      </c>
      <c r="K47" s="104">
        <f t="shared" si="2"/>
        <v>35882.380000000005</v>
      </c>
      <c r="L47" s="105">
        <v>8364</v>
      </c>
      <c r="M47" s="106">
        <f t="shared" si="3"/>
        <v>27518.380000000005</v>
      </c>
      <c r="N47" s="107">
        <f t="shared" si="4"/>
        <v>1000</v>
      </c>
      <c r="O47" s="108">
        <f t="shared" si="5"/>
        <v>28518.380000000005</v>
      </c>
      <c r="P47" s="157">
        <v>1140.7352000000001</v>
      </c>
      <c r="Q47" s="157">
        <v>2</v>
      </c>
      <c r="R47" s="157">
        <v>27375.644800000002</v>
      </c>
      <c r="S47" s="156">
        <v>78</v>
      </c>
    </row>
    <row r="48" spans="1:19" ht="15" customHeight="1" x14ac:dyDescent="0.25">
      <c r="A48" s="98">
        <v>47</v>
      </c>
      <c r="B48" s="147" t="s">
        <v>208</v>
      </c>
      <c r="C48" s="99" t="s">
        <v>205</v>
      </c>
      <c r="D48" s="99" t="s">
        <v>209</v>
      </c>
      <c r="E48" s="100">
        <v>4</v>
      </c>
      <c r="F48" s="100">
        <v>4</v>
      </c>
      <c r="G48" s="100">
        <v>81</v>
      </c>
      <c r="H48" s="101">
        <v>1</v>
      </c>
      <c r="I48" s="102">
        <f t="shared" si="0"/>
        <v>29838.240000000002</v>
      </c>
      <c r="J48" s="103">
        <f t="shared" si="1"/>
        <v>6044.14</v>
      </c>
      <c r="K48" s="104">
        <f t="shared" si="2"/>
        <v>35882.380000000005</v>
      </c>
      <c r="L48" s="105">
        <v>8364</v>
      </c>
      <c r="M48" s="106">
        <f t="shared" si="3"/>
        <v>27518.380000000005</v>
      </c>
      <c r="N48" s="107">
        <f t="shared" si="4"/>
        <v>1000</v>
      </c>
      <c r="O48" s="108">
        <f t="shared" si="5"/>
        <v>28518.380000000005</v>
      </c>
      <c r="P48" s="157">
        <v>1140.7352000000001</v>
      </c>
      <c r="Q48" s="157">
        <v>2</v>
      </c>
      <c r="R48" s="157">
        <v>27375.644800000002</v>
      </c>
      <c r="S48" s="156">
        <v>79</v>
      </c>
    </row>
    <row r="49" spans="1:19" ht="15" customHeight="1" x14ac:dyDescent="0.25">
      <c r="A49" s="98">
        <v>48</v>
      </c>
      <c r="B49" s="147" t="s">
        <v>210</v>
      </c>
      <c r="C49" s="99" t="s">
        <v>211</v>
      </c>
      <c r="D49" s="99" t="s">
        <v>212</v>
      </c>
      <c r="E49" s="100">
        <v>3</v>
      </c>
      <c r="F49" s="100">
        <v>3</v>
      </c>
      <c r="G49" s="100">
        <v>81</v>
      </c>
      <c r="H49" s="101">
        <v>1</v>
      </c>
      <c r="I49" s="102">
        <f t="shared" si="0"/>
        <v>22378.68</v>
      </c>
      <c r="J49" s="103">
        <f t="shared" si="1"/>
        <v>6044.14</v>
      </c>
      <c r="K49" s="104">
        <f t="shared" si="2"/>
        <v>28422.82</v>
      </c>
      <c r="L49" s="105">
        <v>6629</v>
      </c>
      <c r="M49" s="106">
        <f t="shared" si="3"/>
        <v>21793.82</v>
      </c>
      <c r="N49" s="107">
        <f t="shared" si="4"/>
        <v>1000</v>
      </c>
      <c r="O49" s="108">
        <f t="shared" si="5"/>
        <v>22793.82</v>
      </c>
      <c r="P49" s="157">
        <v>911.75279999999998</v>
      </c>
      <c r="Q49" s="157">
        <v>2</v>
      </c>
      <c r="R49" s="157">
        <v>21880.067200000001</v>
      </c>
      <c r="S49" s="156">
        <v>80</v>
      </c>
    </row>
    <row r="50" spans="1:19" ht="15" customHeight="1" x14ac:dyDescent="0.25">
      <c r="A50" s="98">
        <v>49</v>
      </c>
      <c r="B50" s="147" t="s">
        <v>213</v>
      </c>
      <c r="C50" s="99" t="s">
        <v>211</v>
      </c>
      <c r="D50" s="99" t="s">
        <v>199</v>
      </c>
      <c r="E50" s="100">
        <v>3</v>
      </c>
      <c r="F50" s="100">
        <v>3</v>
      </c>
      <c r="G50" s="100">
        <v>74</v>
      </c>
      <c r="H50" s="101"/>
      <c r="I50" s="102">
        <f t="shared" si="0"/>
        <v>22378.68</v>
      </c>
      <c r="J50" s="103">
        <f t="shared" si="1"/>
        <v>6044.14</v>
      </c>
      <c r="K50" s="104">
        <f t="shared" si="2"/>
        <v>28422.82</v>
      </c>
      <c r="L50" s="105">
        <v>6629</v>
      </c>
      <c r="M50" s="106">
        <f t="shared" si="3"/>
        <v>21793.82</v>
      </c>
      <c r="N50" s="107">
        <f t="shared" si="4"/>
        <v>0</v>
      </c>
      <c r="O50" s="108">
        <f t="shared" si="5"/>
        <v>21793.82</v>
      </c>
      <c r="P50" s="157">
        <v>871.75279999999998</v>
      </c>
      <c r="Q50" s="157">
        <v>2</v>
      </c>
      <c r="R50" s="157">
        <v>20920.067200000001</v>
      </c>
      <c r="S50" s="156">
        <v>81</v>
      </c>
    </row>
    <row r="51" spans="1:19" ht="15" customHeight="1" x14ac:dyDescent="0.25">
      <c r="A51" s="98">
        <v>50</v>
      </c>
      <c r="B51" s="147" t="s">
        <v>214</v>
      </c>
      <c r="C51" s="99" t="s">
        <v>215</v>
      </c>
      <c r="D51" s="99" t="s">
        <v>216</v>
      </c>
      <c r="E51" s="100">
        <v>5</v>
      </c>
      <c r="F51" s="100">
        <v>5</v>
      </c>
      <c r="G51" s="100">
        <v>119</v>
      </c>
      <c r="H51" s="101"/>
      <c r="I51" s="102">
        <f t="shared" si="0"/>
        <v>37297.800000000003</v>
      </c>
      <c r="J51" s="103">
        <f t="shared" si="1"/>
        <v>6044.14</v>
      </c>
      <c r="K51" s="104">
        <f t="shared" si="2"/>
        <v>43341.94</v>
      </c>
      <c r="L51" s="105">
        <v>10100</v>
      </c>
      <c r="M51" s="106">
        <f t="shared" si="3"/>
        <v>33241.94</v>
      </c>
      <c r="N51" s="107">
        <f t="shared" si="4"/>
        <v>0</v>
      </c>
      <c r="O51" s="108">
        <f t="shared" si="5"/>
        <v>33241.94</v>
      </c>
      <c r="P51" s="157">
        <v>1329.6776000000002</v>
      </c>
      <c r="Q51" s="157">
        <v>2</v>
      </c>
      <c r="R51" s="157">
        <v>31910.262400000003</v>
      </c>
      <c r="S51" s="156">
        <v>82</v>
      </c>
    </row>
    <row r="52" spans="1:19" ht="15" customHeight="1" x14ac:dyDescent="0.25">
      <c r="A52" s="98">
        <v>51</v>
      </c>
      <c r="B52" s="147" t="s">
        <v>217</v>
      </c>
      <c r="C52" s="99" t="s">
        <v>215</v>
      </c>
      <c r="D52" s="99" t="s">
        <v>218</v>
      </c>
      <c r="E52" s="100">
        <v>3</v>
      </c>
      <c r="F52" s="100">
        <v>3</v>
      </c>
      <c r="G52" s="100">
        <v>75</v>
      </c>
      <c r="H52" s="101">
        <v>1</v>
      </c>
      <c r="I52" s="102">
        <f t="shared" si="0"/>
        <v>22378.68</v>
      </c>
      <c r="J52" s="103">
        <f t="shared" si="1"/>
        <v>6044.14</v>
      </c>
      <c r="K52" s="104">
        <f t="shared" si="2"/>
        <v>28422.82</v>
      </c>
      <c r="L52" s="105">
        <v>6629</v>
      </c>
      <c r="M52" s="106">
        <f t="shared" si="3"/>
        <v>21793.82</v>
      </c>
      <c r="N52" s="107">
        <f t="shared" si="4"/>
        <v>1000</v>
      </c>
      <c r="O52" s="108">
        <f t="shared" si="5"/>
        <v>22793.82</v>
      </c>
      <c r="P52" s="157">
        <v>911.75279999999998</v>
      </c>
      <c r="Q52" s="157">
        <v>2</v>
      </c>
      <c r="R52" s="157">
        <v>21880.067200000001</v>
      </c>
      <c r="S52" s="156">
        <v>83</v>
      </c>
    </row>
    <row r="53" spans="1:19" ht="15" customHeight="1" x14ac:dyDescent="0.25">
      <c r="A53" s="98">
        <v>52</v>
      </c>
      <c r="B53" s="147" t="s">
        <v>219</v>
      </c>
      <c r="C53" s="99" t="s">
        <v>220</v>
      </c>
      <c r="D53" s="99" t="s">
        <v>221</v>
      </c>
      <c r="E53" s="100">
        <v>2</v>
      </c>
      <c r="F53" s="100">
        <v>2</v>
      </c>
      <c r="G53" s="100">
        <v>34</v>
      </c>
      <c r="H53" s="101">
        <v>1</v>
      </c>
      <c r="I53" s="102">
        <f t="shared" si="0"/>
        <v>14919.12</v>
      </c>
      <c r="J53" s="103">
        <f t="shared" si="1"/>
        <v>6044.14</v>
      </c>
      <c r="K53" s="104">
        <f t="shared" si="2"/>
        <v>20963.260000000002</v>
      </c>
      <c r="L53" s="105">
        <v>4893</v>
      </c>
      <c r="M53" s="106">
        <f t="shared" si="3"/>
        <v>16070.260000000002</v>
      </c>
      <c r="N53" s="107">
        <f t="shared" si="4"/>
        <v>1000</v>
      </c>
      <c r="O53" s="108">
        <f t="shared" si="5"/>
        <v>17070.260000000002</v>
      </c>
      <c r="P53" s="157">
        <v>682.81039999999996</v>
      </c>
      <c r="Q53" s="157">
        <v>2</v>
      </c>
      <c r="R53" s="157">
        <v>16385.4496</v>
      </c>
      <c r="S53" s="156">
        <v>84</v>
      </c>
    </row>
    <row r="54" spans="1:19" ht="15" customHeight="1" x14ac:dyDescent="0.25">
      <c r="A54" s="98">
        <v>53</v>
      </c>
      <c r="B54" s="147" t="s">
        <v>222</v>
      </c>
      <c r="C54" s="99" t="s">
        <v>223</v>
      </c>
      <c r="D54" s="99" t="s">
        <v>209</v>
      </c>
      <c r="E54" s="100">
        <v>3</v>
      </c>
      <c r="F54" s="111">
        <v>2</v>
      </c>
      <c r="G54" s="100">
        <v>54</v>
      </c>
      <c r="H54" s="101"/>
      <c r="I54" s="102">
        <f t="shared" si="0"/>
        <v>14919.12</v>
      </c>
      <c r="J54" s="103">
        <f t="shared" si="1"/>
        <v>6044.14</v>
      </c>
      <c r="K54" s="104">
        <f t="shared" si="2"/>
        <v>20963.260000000002</v>
      </c>
      <c r="L54" s="105">
        <v>6629</v>
      </c>
      <c r="M54" s="106">
        <f t="shared" si="3"/>
        <v>14334.260000000002</v>
      </c>
      <c r="N54" s="107">
        <f t="shared" si="4"/>
        <v>0</v>
      </c>
      <c r="O54" s="108">
        <f t="shared" si="5"/>
        <v>14334.260000000002</v>
      </c>
      <c r="P54" s="157">
        <v>573.37040000000002</v>
      </c>
      <c r="Q54" s="157">
        <v>2</v>
      </c>
      <c r="R54" s="157">
        <v>13758.8896</v>
      </c>
      <c r="S54" s="156">
        <v>85</v>
      </c>
    </row>
    <row r="55" spans="1:19" ht="15" customHeight="1" x14ac:dyDescent="0.25">
      <c r="A55" s="98">
        <v>54</v>
      </c>
      <c r="B55" s="147" t="s">
        <v>224</v>
      </c>
      <c r="C55" s="99" t="s">
        <v>223</v>
      </c>
      <c r="D55" s="99" t="s">
        <v>225</v>
      </c>
      <c r="E55" s="100">
        <v>1</v>
      </c>
      <c r="F55" s="100">
        <v>1</v>
      </c>
      <c r="G55" s="100">
        <v>21</v>
      </c>
      <c r="H55" s="101"/>
      <c r="I55" s="102">
        <f t="shared" si="0"/>
        <v>7459.56</v>
      </c>
      <c r="J55" s="103">
        <f t="shared" si="1"/>
        <v>6044.14</v>
      </c>
      <c r="K55" s="104">
        <f t="shared" si="2"/>
        <v>13503.7</v>
      </c>
      <c r="L55" s="105">
        <v>3157</v>
      </c>
      <c r="M55" s="106">
        <f t="shared" si="3"/>
        <v>10346.700000000001</v>
      </c>
      <c r="N55" s="107">
        <f t="shared" si="4"/>
        <v>0</v>
      </c>
      <c r="O55" s="108">
        <f t="shared" si="5"/>
        <v>10346.700000000001</v>
      </c>
      <c r="P55" s="157">
        <v>413.86800000000005</v>
      </c>
      <c r="Q55" s="157">
        <v>2</v>
      </c>
      <c r="R55" s="157">
        <v>9930.8320000000003</v>
      </c>
      <c r="S55" s="156">
        <v>86</v>
      </c>
    </row>
    <row r="56" spans="1:19" ht="15" customHeight="1" x14ac:dyDescent="0.25">
      <c r="A56" s="98">
        <v>55</v>
      </c>
      <c r="B56" s="147" t="s">
        <v>226</v>
      </c>
      <c r="C56" s="99" t="s">
        <v>227</v>
      </c>
      <c r="D56" s="99" t="s">
        <v>228</v>
      </c>
      <c r="E56" s="100">
        <v>2</v>
      </c>
      <c r="F56" s="100">
        <v>2</v>
      </c>
      <c r="G56" s="100">
        <v>39</v>
      </c>
      <c r="H56" s="101">
        <v>1</v>
      </c>
      <c r="I56" s="102">
        <f t="shared" si="0"/>
        <v>14919.12</v>
      </c>
      <c r="J56" s="103">
        <f t="shared" si="1"/>
        <v>6044.14</v>
      </c>
      <c r="K56" s="104">
        <f t="shared" si="2"/>
        <v>20963.260000000002</v>
      </c>
      <c r="L56" s="105">
        <v>4893</v>
      </c>
      <c r="M56" s="106">
        <f t="shared" si="3"/>
        <v>16070.260000000002</v>
      </c>
      <c r="N56" s="107">
        <f t="shared" si="4"/>
        <v>1000</v>
      </c>
      <c r="O56" s="108">
        <f t="shared" si="5"/>
        <v>17070.260000000002</v>
      </c>
      <c r="P56" s="157">
        <v>682.81039999999996</v>
      </c>
      <c r="Q56" s="157">
        <v>2</v>
      </c>
      <c r="R56" s="157">
        <v>16385.4496</v>
      </c>
      <c r="S56" s="156">
        <v>87</v>
      </c>
    </row>
    <row r="57" spans="1:19" ht="15" customHeight="1" x14ac:dyDescent="0.25">
      <c r="A57" s="98">
        <v>56</v>
      </c>
      <c r="B57" s="147" t="s">
        <v>229</v>
      </c>
      <c r="C57" s="99" t="s">
        <v>230</v>
      </c>
      <c r="D57" s="112" t="s">
        <v>231</v>
      </c>
      <c r="E57" s="100">
        <v>3</v>
      </c>
      <c r="F57" s="100">
        <v>3</v>
      </c>
      <c r="G57" s="100">
        <v>47</v>
      </c>
      <c r="H57" s="101">
        <v>2</v>
      </c>
      <c r="I57" s="102">
        <f t="shared" si="0"/>
        <v>22378.68</v>
      </c>
      <c r="J57" s="103">
        <f t="shared" si="1"/>
        <v>6044.14</v>
      </c>
      <c r="K57" s="104">
        <f t="shared" si="2"/>
        <v>28422.82</v>
      </c>
      <c r="L57" s="105">
        <v>6629</v>
      </c>
      <c r="M57" s="106">
        <f t="shared" si="3"/>
        <v>21793.82</v>
      </c>
      <c r="N57" s="107">
        <f t="shared" si="4"/>
        <v>2000</v>
      </c>
      <c r="O57" s="108">
        <f t="shared" si="5"/>
        <v>23793.82</v>
      </c>
      <c r="P57" s="157">
        <v>951.75279999999998</v>
      </c>
      <c r="Q57" s="157">
        <v>2</v>
      </c>
      <c r="R57" s="157">
        <v>22840.067200000001</v>
      </c>
      <c r="S57" s="156">
        <v>88</v>
      </c>
    </row>
    <row r="58" spans="1:19" ht="15" customHeight="1" x14ac:dyDescent="0.25">
      <c r="A58" s="98">
        <v>57</v>
      </c>
      <c r="B58" s="147" t="s">
        <v>232</v>
      </c>
      <c r="C58" s="99" t="s">
        <v>230</v>
      </c>
      <c r="D58" s="99" t="s">
        <v>233</v>
      </c>
      <c r="E58" s="100">
        <v>4</v>
      </c>
      <c r="F58" s="100">
        <v>4</v>
      </c>
      <c r="G58" s="100">
        <v>98</v>
      </c>
      <c r="H58" s="101"/>
      <c r="I58" s="102">
        <f t="shared" si="0"/>
        <v>29838.240000000002</v>
      </c>
      <c r="J58" s="103">
        <f t="shared" si="1"/>
        <v>6044.14</v>
      </c>
      <c r="K58" s="104">
        <f t="shared" si="2"/>
        <v>35882.380000000005</v>
      </c>
      <c r="L58" s="105">
        <v>8364</v>
      </c>
      <c r="M58" s="106">
        <f t="shared" si="3"/>
        <v>27518.380000000005</v>
      </c>
      <c r="N58" s="107">
        <f t="shared" si="4"/>
        <v>0</v>
      </c>
      <c r="O58" s="108">
        <f t="shared" si="5"/>
        <v>27518.380000000005</v>
      </c>
      <c r="P58" s="157">
        <v>1100.7352000000001</v>
      </c>
      <c r="Q58" s="157">
        <v>2</v>
      </c>
      <c r="R58" s="157">
        <v>26415.644800000002</v>
      </c>
      <c r="S58" s="156">
        <v>89</v>
      </c>
    </row>
    <row r="59" spans="1:19" ht="15" customHeight="1" x14ac:dyDescent="0.25">
      <c r="A59" s="98">
        <v>58</v>
      </c>
      <c r="B59" s="147" t="s">
        <v>234</v>
      </c>
      <c r="C59" s="99" t="s">
        <v>230</v>
      </c>
      <c r="D59" s="99" t="s">
        <v>199</v>
      </c>
      <c r="E59" s="100">
        <v>2</v>
      </c>
      <c r="F59" s="100">
        <v>2</v>
      </c>
      <c r="G59" s="100">
        <v>54</v>
      </c>
      <c r="H59" s="101">
        <v>2</v>
      </c>
      <c r="I59" s="102">
        <f t="shared" si="0"/>
        <v>14919.12</v>
      </c>
      <c r="J59" s="103">
        <f t="shared" si="1"/>
        <v>6044.14</v>
      </c>
      <c r="K59" s="104">
        <f t="shared" si="2"/>
        <v>20963.260000000002</v>
      </c>
      <c r="L59" s="105">
        <v>4893</v>
      </c>
      <c r="M59" s="106">
        <f t="shared" si="3"/>
        <v>16070.260000000002</v>
      </c>
      <c r="N59" s="107">
        <f t="shared" si="4"/>
        <v>2000</v>
      </c>
      <c r="O59" s="108">
        <f t="shared" si="5"/>
        <v>18070.260000000002</v>
      </c>
      <c r="P59" s="157">
        <v>722.81039999999996</v>
      </c>
      <c r="Q59" s="157">
        <v>2</v>
      </c>
      <c r="R59" s="157">
        <v>17345.4496</v>
      </c>
      <c r="S59" s="156">
        <v>90</v>
      </c>
    </row>
    <row r="60" spans="1:19" ht="15" customHeight="1" x14ac:dyDescent="0.25">
      <c r="A60" s="98">
        <v>59</v>
      </c>
      <c r="B60" s="147" t="s">
        <v>235</v>
      </c>
      <c r="C60" s="99" t="s">
        <v>236</v>
      </c>
      <c r="D60" s="99" t="s">
        <v>237</v>
      </c>
      <c r="E60" s="100">
        <v>4</v>
      </c>
      <c r="F60" s="100">
        <v>4</v>
      </c>
      <c r="G60" s="100">
        <v>90</v>
      </c>
      <c r="H60" s="101">
        <v>1</v>
      </c>
      <c r="I60" s="102">
        <f t="shared" si="0"/>
        <v>29838.240000000002</v>
      </c>
      <c r="J60" s="103">
        <f t="shared" si="1"/>
        <v>6044.14</v>
      </c>
      <c r="K60" s="104">
        <f t="shared" si="2"/>
        <v>35882.380000000005</v>
      </c>
      <c r="L60" s="105">
        <v>8364</v>
      </c>
      <c r="M60" s="106">
        <f t="shared" si="3"/>
        <v>27518.380000000005</v>
      </c>
      <c r="N60" s="107">
        <f t="shared" si="4"/>
        <v>1000</v>
      </c>
      <c r="O60" s="108">
        <f t="shared" si="5"/>
        <v>28518.380000000005</v>
      </c>
      <c r="P60" s="157">
        <v>1140.7352000000001</v>
      </c>
      <c r="Q60" s="157">
        <v>2</v>
      </c>
      <c r="R60" s="157">
        <v>27375.644800000002</v>
      </c>
      <c r="S60" s="156">
        <v>91</v>
      </c>
    </row>
    <row r="61" spans="1:19" ht="15" customHeight="1" x14ac:dyDescent="0.25">
      <c r="A61" s="98">
        <v>60</v>
      </c>
      <c r="B61" s="147" t="s">
        <v>238</v>
      </c>
      <c r="C61" s="99" t="s">
        <v>239</v>
      </c>
      <c r="D61" s="99" t="s">
        <v>240</v>
      </c>
      <c r="E61" s="100">
        <v>7</v>
      </c>
      <c r="F61" s="100">
        <v>7</v>
      </c>
      <c r="G61" s="100">
        <v>165</v>
      </c>
      <c r="H61" s="101">
        <v>4</v>
      </c>
      <c r="I61" s="102">
        <f t="shared" si="0"/>
        <v>52216.920000000006</v>
      </c>
      <c r="J61" s="103">
        <f t="shared" si="1"/>
        <v>6044.14</v>
      </c>
      <c r="K61" s="104">
        <f t="shared" si="2"/>
        <v>58261.060000000005</v>
      </c>
      <c r="L61" s="105">
        <v>11836</v>
      </c>
      <c r="M61" s="106">
        <f t="shared" si="3"/>
        <v>46425.060000000005</v>
      </c>
      <c r="N61" s="107">
        <f t="shared" si="4"/>
        <v>4000</v>
      </c>
      <c r="O61" s="108">
        <f t="shared" si="5"/>
        <v>50425.060000000005</v>
      </c>
      <c r="P61" s="157">
        <v>2017.0023999999999</v>
      </c>
      <c r="Q61" s="157">
        <v>2</v>
      </c>
      <c r="R61" s="157">
        <v>48406.0576</v>
      </c>
      <c r="S61" s="156">
        <v>92</v>
      </c>
    </row>
    <row r="62" spans="1:19" ht="15" customHeight="1" x14ac:dyDescent="0.25">
      <c r="A62" s="98">
        <v>61</v>
      </c>
      <c r="B62" s="147" t="s">
        <v>241</v>
      </c>
      <c r="C62" s="99" t="s">
        <v>239</v>
      </c>
      <c r="D62" s="99" t="s">
        <v>242</v>
      </c>
      <c r="E62" s="100">
        <v>6</v>
      </c>
      <c r="F62" s="111">
        <v>5</v>
      </c>
      <c r="G62" s="100">
        <v>121</v>
      </c>
      <c r="H62" s="101">
        <v>2</v>
      </c>
      <c r="I62" s="102">
        <f t="shared" si="0"/>
        <v>37297.800000000003</v>
      </c>
      <c r="J62" s="103">
        <f t="shared" si="1"/>
        <v>6044.14</v>
      </c>
      <c r="K62" s="104">
        <f t="shared" si="2"/>
        <v>43341.94</v>
      </c>
      <c r="L62" s="105">
        <v>10100</v>
      </c>
      <c r="M62" s="106">
        <f t="shared" si="3"/>
        <v>33241.94</v>
      </c>
      <c r="N62" s="107">
        <f t="shared" si="4"/>
        <v>2000</v>
      </c>
      <c r="O62" s="108">
        <f t="shared" si="5"/>
        <v>35241.94</v>
      </c>
      <c r="P62" s="157">
        <v>1409.6776000000002</v>
      </c>
      <c r="Q62" s="157">
        <v>2</v>
      </c>
      <c r="R62" s="157">
        <v>33830.2624</v>
      </c>
      <c r="S62" s="156">
        <v>93</v>
      </c>
    </row>
    <row r="63" spans="1:19" ht="15" customHeight="1" x14ac:dyDescent="0.25">
      <c r="A63" s="98">
        <v>62</v>
      </c>
      <c r="B63" s="147" t="s">
        <v>243</v>
      </c>
      <c r="C63" s="99" t="s">
        <v>244</v>
      </c>
      <c r="D63" s="99" t="s">
        <v>245</v>
      </c>
      <c r="E63" s="100">
        <v>2</v>
      </c>
      <c r="F63" s="100">
        <v>2</v>
      </c>
      <c r="G63" s="100">
        <v>57</v>
      </c>
      <c r="H63" s="101"/>
      <c r="I63" s="102">
        <f t="shared" si="0"/>
        <v>14919.12</v>
      </c>
      <c r="J63" s="103">
        <f t="shared" si="1"/>
        <v>6044.14</v>
      </c>
      <c r="K63" s="104">
        <f t="shared" si="2"/>
        <v>20963.260000000002</v>
      </c>
      <c r="L63" s="105">
        <v>4893</v>
      </c>
      <c r="M63" s="106">
        <f t="shared" si="3"/>
        <v>16070.260000000002</v>
      </c>
      <c r="N63" s="107">
        <f t="shared" si="4"/>
        <v>0</v>
      </c>
      <c r="O63" s="108">
        <f t="shared" si="5"/>
        <v>16070.260000000002</v>
      </c>
      <c r="P63" s="157">
        <v>642.81040000000007</v>
      </c>
      <c r="Q63" s="157">
        <v>2</v>
      </c>
      <c r="R63" s="157">
        <v>15425.4496</v>
      </c>
      <c r="S63" s="156">
        <v>94</v>
      </c>
    </row>
    <row r="64" spans="1:19" ht="15" customHeight="1" x14ac:dyDescent="0.25">
      <c r="A64" s="98">
        <v>63</v>
      </c>
      <c r="B64" s="147" t="s">
        <v>246</v>
      </c>
      <c r="C64" s="99" t="s">
        <v>244</v>
      </c>
      <c r="D64" s="99" t="s">
        <v>247</v>
      </c>
      <c r="E64" s="100">
        <v>2</v>
      </c>
      <c r="F64" s="100">
        <v>2</v>
      </c>
      <c r="G64" s="100">
        <v>51</v>
      </c>
      <c r="H64" s="101"/>
      <c r="I64" s="102">
        <f t="shared" si="0"/>
        <v>14919.12</v>
      </c>
      <c r="J64" s="103">
        <f t="shared" si="1"/>
        <v>6044.14</v>
      </c>
      <c r="K64" s="104">
        <f t="shared" si="2"/>
        <v>20963.260000000002</v>
      </c>
      <c r="L64" s="105">
        <v>4893</v>
      </c>
      <c r="M64" s="106">
        <f t="shared" si="3"/>
        <v>16070.260000000002</v>
      </c>
      <c r="N64" s="107">
        <f t="shared" si="4"/>
        <v>0</v>
      </c>
      <c r="O64" s="108">
        <f t="shared" si="5"/>
        <v>16070.260000000002</v>
      </c>
      <c r="P64" s="157">
        <v>642.81040000000007</v>
      </c>
      <c r="Q64" s="157">
        <v>2</v>
      </c>
      <c r="R64" s="157">
        <v>15425.4496</v>
      </c>
      <c r="S64" s="156">
        <v>95</v>
      </c>
    </row>
    <row r="65" spans="1:19" ht="15" customHeight="1" x14ac:dyDescent="0.25">
      <c r="A65" s="98">
        <v>64</v>
      </c>
      <c r="B65" s="147" t="s">
        <v>248</v>
      </c>
      <c r="C65" s="99" t="s">
        <v>244</v>
      </c>
      <c r="D65" s="99" t="s">
        <v>249</v>
      </c>
      <c r="E65" s="100">
        <v>3</v>
      </c>
      <c r="F65" s="111">
        <v>2</v>
      </c>
      <c r="G65" s="100">
        <v>49</v>
      </c>
      <c r="H65" s="101"/>
      <c r="I65" s="102">
        <f t="shared" si="0"/>
        <v>14919.12</v>
      </c>
      <c r="J65" s="103">
        <f t="shared" si="1"/>
        <v>6044.14</v>
      </c>
      <c r="K65" s="104">
        <f t="shared" si="2"/>
        <v>20963.260000000002</v>
      </c>
      <c r="L65" s="105">
        <v>4893</v>
      </c>
      <c r="M65" s="106">
        <f t="shared" si="3"/>
        <v>16070.260000000002</v>
      </c>
      <c r="N65" s="107">
        <f t="shared" si="4"/>
        <v>0</v>
      </c>
      <c r="O65" s="108">
        <f t="shared" si="5"/>
        <v>16070.260000000002</v>
      </c>
      <c r="P65" s="157">
        <v>642.81040000000007</v>
      </c>
      <c r="Q65" s="157">
        <v>2</v>
      </c>
      <c r="R65" s="157">
        <v>15425.4496</v>
      </c>
      <c r="S65" s="156">
        <v>96</v>
      </c>
    </row>
    <row r="66" spans="1:19" ht="15" customHeight="1" x14ac:dyDescent="0.25">
      <c r="A66" s="98">
        <v>65</v>
      </c>
      <c r="B66" s="147" t="s">
        <v>250</v>
      </c>
      <c r="C66" s="99" t="s">
        <v>60</v>
      </c>
      <c r="D66" s="99" t="s">
        <v>251</v>
      </c>
      <c r="E66" s="100">
        <v>4</v>
      </c>
      <c r="F66" s="100">
        <v>4</v>
      </c>
      <c r="G66" s="100">
        <v>98</v>
      </c>
      <c r="H66" s="101">
        <v>1</v>
      </c>
      <c r="I66" s="102">
        <f t="shared" si="0"/>
        <v>29838.240000000002</v>
      </c>
      <c r="J66" s="103">
        <f t="shared" si="1"/>
        <v>6044.14</v>
      </c>
      <c r="K66" s="104">
        <f t="shared" si="2"/>
        <v>35882.380000000005</v>
      </c>
      <c r="L66" s="105">
        <v>8364</v>
      </c>
      <c r="M66" s="106">
        <f t="shared" si="3"/>
        <v>27518.380000000005</v>
      </c>
      <c r="N66" s="107">
        <f t="shared" si="4"/>
        <v>1000</v>
      </c>
      <c r="O66" s="108">
        <f t="shared" si="5"/>
        <v>28518.380000000005</v>
      </c>
      <c r="P66" s="157">
        <v>1140.7352000000001</v>
      </c>
      <c r="Q66" s="157">
        <v>2</v>
      </c>
      <c r="R66" s="157">
        <v>27375.644800000002</v>
      </c>
      <c r="S66" s="156">
        <v>97</v>
      </c>
    </row>
    <row r="67" spans="1:19" ht="15" customHeight="1" x14ac:dyDescent="0.25">
      <c r="A67" s="98">
        <v>66</v>
      </c>
      <c r="B67" s="147" t="s">
        <v>252</v>
      </c>
      <c r="C67" s="99" t="s">
        <v>60</v>
      </c>
      <c r="D67" s="99" t="s">
        <v>253</v>
      </c>
      <c r="E67" s="100">
        <v>2</v>
      </c>
      <c r="F67" s="100">
        <v>2</v>
      </c>
      <c r="G67" s="100">
        <v>51</v>
      </c>
      <c r="H67" s="101"/>
      <c r="I67" s="102">
        <f t="shared" ref="I67:I130" si="6">F67*7459.56</f>
        <v>14919.12</v>
      </c>
      <c r="J67" s="103">
        <f t="shared" ref="J67:J130" si="7">6044.14</f>
        <v>6044.14</v>
      </c>
      <c r="K67" s="104">
        <f t="shared" ref="K67:K130" si="8">I67+J67</f>
        <v>20963.260000000002</v>
      </c>
      <c r="L67" s="105">
        <v>6629</v>
      </c>
      <c r="M67" s="106">
        <f t="shared" ref="M67:M130" si="9">K67-L67</f>
        <v>14334.260000000002</v>
      </c>
      <c r="N67" s="107">
        <f t="shared" ref="N67:N130" si="10">H67*1000</f>
        <v>0</v>
      </c>
      <c r="O67" s="108">
        <f t="shared" ref="O67:O130" si="11">M67+N67</f>
        <v>14334.260000000002</v>
      </c>
      <c r="P67" s="157">
        <v>573.37040000000002</v>
      </c>
      <c r="Q67" s="157">
        <v>2</v>
      </c>
      <c r="R67" s="157">
        <v>13758.8896</v>
      </c>
      <c r="S67" s="156">
        <v>98</v>
      </c>
    </row>
    <row r="68" spans="1:19" ht="15" customHeight="1" x14ac:dyDescent="0.25">
      <c r="A68" s="98">
        <v>67</v>
      </c>
      <c r="B68" s="147" t="s">
        <v>254</v>
      </c>
      <c r="C68" s="99" t="s">
        <v>255</v>
      </c>
      <c r="D68" s="99" t="s">
        <v>256</v>
      </c>
      <c r="E68" s="100">
        <v>1</v>
      </c>
      <c r="F68" s="100">
        <v>1</v>
      </c>
      <c r="G68" s="100">
        <v>15</v>
      </c>
      <c r="H68" s="101">
        <v>1</v>
      </c>
      <c r="I68" s="102">
        <f t="shared" si="6"/>
        <v>7459.56</v>
      </c>
      <c r="J68" s="103">
        <f t="shared" si="7"/>
        <v>6044.14</v>
      </c>
      <c r="K68" s="104">
        <f t="shared" si="8"/>
        <v>13503.7</v>
      </c>
      <c r="L68" s="105">
        <v>3157</v>
      </c>
      <c r="M68" s="106">
        <f t="shared" si="9"/>
        <v>10346.700000000001</v>
      </c>
      <c r="N68" s="107">
        <f t="shared" si="10"/>
        <v>1000</v>
      </c>
      <c r="O68" s="108">
        <f t="shared" si="11"/>
        <v>11346.7</v>
      </c>
      <c r="P68" s="157">
        <v>453.86800000000005</v>
      </c>
      <c r="Q68" s="157">
        <v>2</v>
      </c>
      <c r="R68" s="157">
        <v>10890.832</v>
      </c>
      <c r="S68" s="156">
        <v>99</v>
      </c>
    </row>
    <row r="69" spans="1:19" ht="15" customHeight="1" x14ac:dyDescent="0.25">
      <c r="A69" s="98">
        <v>68</v>
      </c>
      <c r="B69" s="147" t="s">
        <v>257</v>
      </c>
      <c r="C69" s="99" t="s">
        <v>255</v>
      </c>
      <c r="D69" s="99" t="s">
        <v>258</v>
      </c>
      <c r="E69" s="114">
        <v>2</v>
      </c>
      <c r="F69" s="114">
        <v>2</v>
      </c>
      <c r="G69" s="114">
        <v>55</v>
      </c>
      <c r="H69" s="115"/>
      <c r="I69" s="102">
        <f t="shared" si="6"/>
        <v>14919.12</v>
      </c>
      <c r="J69" s="103">
        <f t="shared" si="7"/>
        <v>6044.14</v>
      </c>
      <c r="K69" s="104">
        <f t="shared" si="8"/>
        <v>20963.260000000002</v>
      </c>
      <c r="L69" s="105">
        <v>4893</v>
      </c>
      <c r="M69" s="106">
        <f t="shared" si="9"/>
        <v>16070.260000000002</v>
      </c>
      <c r="N69" s="107">
        <f t="shared" si="10"/>
        <v>0</v>
      </c>
      <c r="O69" s="108">
        <f t="shared" si="11"/>
        <v>16070.260000000002</v>
      </c>
      <c r="P69" s="157">
        <v>642.81040000000007</v>
      </c>
      <c r="Q69" s="157">
        <v>2</v>
      </c>
      <c r="R69" s="157">
        <v>15425.4496</v>
      </c>
      <c r="S69" s="156">
        <v>100</v>
      </c>
    </row>
    <row r="70" spans="1:19" ht="15" customHeight="1" x14ac:dyDescent="0.25">
      <c r="A70" s="98">
        <v>69</v>
      </c>
      <c r="B70" s="147" t="s">
        <v>259</v>
      </c>
      <c r="C70" s="99" t="s">
        <v>260</v>
      </c>
      <c r="D70" s="99" t="s">
        <v>261</v>
      </c>
      <c r="E70" s="116">
        <v>3</v>
      </c>
      <c r="F70" s="116">
        <v>3</v>
      </c>
      <c r="G70" s="116">
        <v>78</v>
      </c>
      <c r="H70" s="117"/>
      <c r="I70" s="102">
        <f t="shared" si="6"/>
        <v>22378.68</v>
      </c>
      <c r="J70" s="103">
        <f t="shared" si="7"/>
        <v>6044.14</v>
      </c>
      <c r="K70" s="104">
        <f t="shared" si="8"/>
        <v>28422.82</v>
      </c>
      <c r="L70" s="105">
        <v>6629</v>
      </c>
      <c r="M70" s="106">
        <f t="shared" si="9"/>
        <v>21793.82</v>
      </c>
      <c r="N70" s="107">
        <f t="shared" si="10"/>
        <v>0</v>
      </c>
      <c r="O70" s="108">
        <f t="shared" si="11"/>
        <v>21793.82</v>
      </c>
      <c r="P70" s="157">
        <v>871.75279999999998</v>
      </c>
      <c r="Q70" s="157">
        <v>2</v>
      </c>
      <c r="R70" s="157">
        <v>20920.067200000001</v>
      </c>
      <c r="S70" s="156">
        <v>101</v>
      </c>
    </row>
    <row r="71" spans="1:19" ht="15" customHeight="1" x14ac:dyDescent="0.25">
      <c r="A71" s="98">
        <v>70</v>
      </c>
      <c r="B71" s="147" t="s">
        <v>262</v>
      </c>
      <c r="C71" s="99" t="s">
        <v>260</v>
      </c>
      <c r="D71" s="99" t="s">
        <v>199</v>
      </c>
      <c r="E71" s="100">
        <v>6</v>
      </c>
      <c r="F71" s="100">
        <v>6</v>
      </c>
      <c r="G71" s="100">
        <v>152</v>
      </c>
      <c r="H71" s="101"/>
      <c r="I71" s="102">
        <f t="shared" si="6"/>
        <v>44757.36</v>
      </c>
      <c r="J71" s="103">
        <f t="shared" si="7"/>
        <v>6044.14</v>
      </c>
      <c r="K71" s="104">
        <f t="shared" si="8"/>
        <v>50801.5</v>
      </c>
      <c r="L71" s="105">
        <v>11836</v>
      </c>
      <c r="M71" s="106">
        <f t="shared" si="9"/>
        <v>38965.5</v>
      </c>
      <c r="N71" s="107">
        <f t="shared" si="10"/>
        <v>0</v>
      </c>
      <c r="O71" s="108">
        <f t="shared" si="11"/>
        <v>38965.5</v>
      </c>
      <c r="P71" s="157">
        <v>1558.6200000000001</v>
      </c>
      <c r="Q71" s="157">
        <v>2</v>
      </c>
      <c r="R71" s="157">
        <v>37404.879999999997</v>
      </c>
      <c r="S71" s="156">
        <v>102</v>
      </c>
    </row>
    <row r="72" spans="1:19" ht="15" customHeight="1" x14ac:dyDescent="0.25">
      <c r="A72" s="98">
        <v>71</v>
      </c>
      <c r="B72" s="147" t="s">
        <v>263</v>
      </c>
      <c r="C72" s="99" t="s">
        <v>264</v>
      </c>
      <c r="D72" s="99" t="s">
        <v>123</v>
      </c>
      <c r="E72" s="100">
        <v>3</v>
      </c>
      <c r="F72" s="100">
        <v>3</v>
      </c>
      <c r="G72" s="100">
        <v>84</v>
      </c>
      <c r="H72" s="101"/>
      <c r="I72" s="102">
        <f t="shared" si="6"/>
        <v>22378.68</v>
      </c>
      <c r="J72" s="103">
        <f t="shared" si="7"/>
        <v>6044.14</v>
      </c>
      <c r="K72" s="104">
        <f t="shared" si="8"/>
        <v>28422.82</v>
      </c>
      <c r="L72" s="105">
        <v>6629</v>
      </c>
      <c r="M72" s="106">
        <f t="shared" si="9"/>
        <v>21793.82</v>
      </c>
      <c r="N72" s="107">
        <f t="shared" si="10"/>
        <v>0</v>
      </c>
      <c r="O72" s="108">
        <f t="shared" si="11"/>
        <v>21793.82</v>
      </c>
      <c r="P72" s="157">
        <v>871.75279999999998</v>
      </c>
      <c r="Q72" s="157">
        <v>2</v>
      </c>
      <c r="R72" s="157">
        <v>20920.067200000001</v>
      </c>
      <c r="S72" s="156">
        <v>103</v>
      </c>
    </row>
    <row r="73" spans="1:19" ht="15" customHeight="1" x14ac:dyDescent="0.25">
      <c r="A73" s="98">
        <v>72</v>
      </c>
      <c r="B73" s="147" t="s">
        <v>265</v>
      </c>
      <c r="C73" s="99" t="s">
        <v>264</v>
      </c>
      <c r="D73" s="99" t="s">
        <v>266</v>
      </c>
      <c r="E73" s="100">
        <v>9</v>
      </c>
      <c r="F73" s="111">
        <v>8</v>
      </c>
      <c r="G73" s="100">
        <v>190</v>
      </c>
      <c r="H73" s="101">
        <v>2</v>
      </c>
      <c r="I73" s="102">
        <f t="shared" si="6"/>
        <v>59676.480000000003</v>
      </c>
      <c r="J73" s="103">
        <f t="shared" si="7"/>
        <v>6044.14</v>
      </c>
      <c r="K73" s="104">
        <f t="shared" si="8"/>
        <v>65720.62000000001</v>
      </c>
      <c r="L73" s="105">
        <v>15308</v>
      </c>
      <c r="M73" s="106">
        <f t="shared" si="9"/>
        <v>50412.62000000001</v>
      </c>
      <c r="N73" s="107">
        <f t="shared" si="10"/>
        <v>2000</v>
      </c>
      <c r="O73" s="108">
        <f t="shared" si="11"/>
        <v>52412.62000000001</v>
      </c>
      <c r="P73" s="157">
        <v>2096.5048000000002</v>
      </c>
      <c r="Q73" s="157">
        <v>2</v>
      </c>
      <c r="R73" s="157">
        <v>50314.1152</v>
      </c>
      <c r="S73" s="156">
        <v>104</v>
      </c>
    </row>
    <row r="74" spans="1:19" ht="15" customHeight="1" x14ac:dyDescent="0.25">
      <c r="A74" s="98">
        <v>73</v>
      </c>
      <c r="B74" s="147" t="s">
        <v>267</v>
      </c>
      <c r="C74" s="99" t="s">
        <v>268</v>
      </c>
      <c r="D74" s="99" t="s">
        <v>221</v>
      </c>
      <c r="E74" s="100">
        <v>3</v>
      </c>
      <c r="F74" s="100">
        <v>3</v>
      </c>
      <c r="G74" s="100">
        <v>65</v>
      </c>
      <c r="H74" s="101"/>
      <c r="I74" s="102">
        <f t="shared" si="6"/>
        <v>22378.68</v>
      </c>
      <c r="J74" s="103">
        <f t="shared" si="7"/>
        <v>6044.14</v>
      </c>
      <c r="K74" s="104">
        <f t="shared" si="8"/>
        <v>28422.82</v>
      </c>
      <c r="L74" s="105">
        <v>6629</v>
      </c>
      <c r="M74" s="106">
        <f t="shared" si="9"/>
        <v>21793.82</v>
      </c>
      <c r="N74" s="107">
        <f t="shared" si="10"/>
        <v>0</v>
      </c>
      <c r="O74" s="108">
        <f t="shared" si="11"/>
        <v>21793.82</v>
      </c>
      <c r="P74" s="157">
        <v>871.75279999999998</v>
      </c>
      <c r="Q74" s="157">
        <v>2</v>
      </c>
      <c r="R74" s="157">
        <v>20920.067200000001</v>
      </c>
      <c r="S74" s="156">
        <v>105</v>
      </c>
    </row>
    <row r="75" spans="1:19" ht="15" customHeight="1" x14ac:dyDescent="0.25">
      <c r="A75" s="98">
        <v>74</v>
      </c>
      <c r="B75" s="148">
        <v>91005100242</v>
      </c>
      <c r="C75" s="99" t="s">
        <v>268</v>
      </c>
      <c r="D75" s="99" t="s">
        <v>269</v>
      </c>
      <c r="E75" s="100">
        <v>1</v>
      </c>
      <c r="F75" s="100">
        <v>1</v>
      </c>
      <c r="G75" s="100">
        <v>23</v>
      </c>
      <c r="H75" s="101"/>
      <c r="I75" s="102">
        <f t="shared" si="6"/>
        <v>7459.56</v>
      </c>
      <c r="J75" s="103">
        <f t="shared" si="7"/>
        <v>6044.14</v>
      </c>
      <c r="K75" s="104">
        <f t="shared" si="8"/>
        <v>13503.7</v>
      </c>
      <c r="L75" s="105">
        <v>3157</v>
      </c>
      <c r="M75" s="106">
        <f t="shared" si="9"/>
        <v>10346.700000000001</v>
      </c>
      <c r="N75" s="107">
        <f t="shared" si="10"/>
        <v>0</v>
      </c>
      <c r="O75" s="108">
        <f t="shared" si="11"/>
        <v>10346.700000000001</v>
      </c>
      <c r="P75" s="157">
        <v>413.86800000000005</v>
      </c>
      <c r="Q75" s="157">
        <v>2</v>
      </c>
      <c r="R75" s="157">
        <v>9930.8320000000003</v>
      </c>
      <c r="S75" s="156">
        <v>106</v>
      </c>
    </row>
    <row r="76" spans="1:19" ht="15" customHeight="1" x14ac:dyDescent="0.25">
      <c r="A76" s="98">
        <v>75</v>
      </c>
      <c r="B76" s="148">
        <v>82009170240</v>
      </c>
      <c r="C76" s="99" t="s">
        <v>270</v>
      </c>
      <c r="D76" s="99" t="s">
        <v>271</v>
      </c>
      <c r="E76" s="100">
        <v>2</v>
      </c>
      <c r="F76" s="100">
        <v>2</v>
      </c>
      <c r="G76" s="100">
        <v>47</v>
      </c>
      <c r="H76" s="101"/>
      <c r="I76" s="102">
        <f t="shared" si="6"/>
        <v>14919.12</v>
      </c>
      <c r="J76" s="103">
        <f t="shared" si="7"/>
        <v>6044.14</v>
      </c>
      <c r="K76" s="104">
        <f t="shared" si="8"/>
        <v>20963.260000000002</v>
      </c>
      <c r="L76" s="105">
        <v>4893</v>
      </c>
      <c r="M76" s="106">
        <f t="shared" si="9"/>
        <v>16070.260000000002</v>
      </c>
      <c r="N76" s="107">
        <f t="shared" si="10"/>
        <v>0</v>
      </c>
      <c r="O76" s="108">
        <f t="shared" si="11"/>
        <v>16070.260000000002</v>
      </c>
      <c r="P76" s="157">
        <v>642.81040000000007</v>
      </c>
      <c r="Q76" s="157">
        <v>2</v>
      </c>
      <c r="R76" s="157">
        <v>15425.4496</v>
      </c>
      <c r="S76" s="156">
        <v>107</v>
      </c>
    </row>
    <row r="77" spans="1:19" ht="15" customHeight="1" x14ac:dyDescent="0.25">
      <c r="A77" s="98">
        <v>76</v>
      </c>
      <c r="B77" s="147" t="s">
        <v>238</v>
      </c>
      <c r="C77" s="99" t="s">
        <v>272</v>
      </c>
      <c r="D77" s="99" t="s">
        <v>273</v>
      </c>
      <c r="E77" s="100">
        <v>3</v>
      </c>
      <c r="F77" s="100">
        <v>3</v>
      </c>
      <c r="G77" s="100">
        <v>82</v>
      </c>
      <c r="H77" s="101"/>
      <c r="I77" s="102">
        <f t="shared" si="6"/>
        <v>22378.68</v>
      </c>
      <c r="J77" s="103">
        <f t="shared" si="7"/>
        <v>6044.14</v>
      </c>
      <c r="K77" s="104">
        <f t="shared" si="8"/>
        <v>28422.82</v>
      </c>
      <c r="L77" s="105">
        <v>6629</v>
      </c>
      <c r="M77" s="106">
        <f t="shared" si="9"/>
        <v>21793.82</v>
      </c>
      <c r="N77" s="107">
        <f t="shared" si="10"/>
        <v>0</v>
      </c>
      <c r="O77" s="108">
        <f t="shared" si="11"/>
        <v>21793.82</v>
      </c>
      <c r="P77" s="157">
        <v>871.75279999999998</v>
      </c>
      <c r="Q77" s="157">
        <v>2</v>
      </c>
      <c r="R77" s="157">
        <v>20920.067200000001</v>
      </c>
      <c r="S77" s="156">
        <v>108</v>
      </c>
    </row>
    <row r="78" spans="1:19" ht="15" customHeight="1" x14ac:dyDescent="0.25">
      <c r="A78" s="98">
        <v>77</v>
      </c>
      <c r="B78" s="147" t="s">
        <v>274</v>
      </c>
      <c r="C78" s="99" t="s">
        <v>275</v>
      </c>
      <c r="D78" s="99" t="s">
        <v>276</v>
      </c>
      <c r="E78" s="100">
        <v>6</v>
      </c>
      <c r="F78" s="100">
        <v>6</v>
      </c>
      <c r="G78" s="100">
        <v>154</v>
      </c>
      <c r="H78" s="101">
        <v>2</v>
      </c>
      <c r="I78" s="102">
        <f t="shared" si="6"/>
        <v>44757.36</v>
      </c>
      <c r="J78" s="103">
        <f t="shared" si="7"/>
        <v>6044.14</v>
      </c>
      <c r="K78" s="104">
        <f t="shared" si="8"/>
        <v>50801.5</v>
      </c>
      <c r="L78" s="105">
        <v>11836</v>
      </c>
      <c r="M78" s="106">
        <f t="shared" si="9"/>
        <v>38965.5</v>
      </c>
      <c r="N78" s="107">
        <f t="shared" si="10"/>
        <v>2000</v>
      </c>
      <c r="O78" s="108">
        <f t="shared" si="11"/>
        <v>40965.5</v>
      </c>
      <c r="P78" s="157">
        <v>1638.6200000000001</v>
      </c>
      <c r="Q78" s="157">
        <v>2</v>
      </c>
      <c r="R78" s="157">
        <v>39324.879999999997</v>
      </c>
      <c r="S78" s="156">
        <v>109</v>
      </c>
    </row>
    <row r="79" spans="1:19" ht="15" customHeight="1" x14ac:dyDescent="0.25">
      <c r="A79" s="98">
        <v>78</v>
      </c>
      <c r="B79" s="147" t="s">
        <v>277</v>
      </c>
      <c r="C79" s="99" t="s">
        <v>278</v>
      </c>
      <c r="D79" s="99" t="s">
        <v>279</v>
      </c>
      <c r="E79" s="100">
        <v>2</v>
      </c>
      <c r="F79" s="100">
        <v>2</v>
      </c>
      <c r="G79" s="100">
        <v>57</v>
      </c>
      <c r="H79" s="101"/>
      <c r="I79" s="102">
        <f t="shared" si="6"/>
        <v>14919.12</v>
      </c>
      <c r="J79" s="103">
        <f t="shared" si="7"/>
        <v>6044.14</v>
      </c>
      <c r="K79" s="104">
        <f t="shared" si="8"/>
        <v>20963.260000000002</v>
      </c>
      <c r="L79" s="105">
        <v>4893</v>
      </c>
      <c r="M79" s="106">
        <f t="shared" si="9"/>
        <v>16070.260000000002</v>
      </c>
      <c r="N79" s="107">
        <f t="shared" si="10"/>
        <v>0</v>
      </c>
      <c r="O79" s="108">
        <f t="shared" si="11"/>
        <v>16070.260000000002</v>
      </c>
      <c r="P79" s="157">
        <v>642.81040000000007</v>
      </c>
      <c r="Q79" s="157">
        <v>2</v>
      </c>
      <c r="R79" s="157">
        <v>15425.4496</v>
      </c>
      <c r="S79" s="156">
        <v>110</v>
      </c>
    </row>
    <row r="80" spans="1:19" ht="15" customHeight="1" x14ac:dyDescent="0.25">
      <c r="A80" s="98">
        <v>79</v>
      </c>
      <c r="B80" s="147" t="s">
        <v>280</v>
      </c>
      <c r="C80" s="99" t="s">
        <v>278</v>
      </c>
      <c r="D80" s="99" t="s">
        <v>281</v>
      </c>
      <c r="E80" s="100">
        <v>3</v>
      </c>
      <c r="F80" s="100">
        <v>3</v>
      </c>
      <c r="G80" s="100">
        <v>84</v>
      </c>
      <c r="H80" s="101"/>
      <c r="I80" s="102">
        <f t="shared" si="6"/>
        <v>22378.68</v>
      </c>
      <c r="J80" s="103">
        <f t="shared" si="7"/>
        <v>6044.14</v>
      </c>
      <c r="K80" s="104">
        <f t="shared" si="8"/>
        <v>28422.82</v>
      </c>
      <c r="L80" s="105">
        <v>8364</v>
      </c>
      <c r="M80" s="106">
        <f t="shared" si="9"/>
        <v>20058.82</v>
      </c>
      <c r="N80" s="107">
        <f t="shared" si="10"/>
        <v>0</v>
      </c>
      <c r="O80" s="108">
        <f t="shared" si="11"/>
        <v>20058.82</v>
      </c>
      <c r="P80" s="157">
        <v>802.3528</v>
      </c>
      <c r="Q80" s="157">
        <v>2</v>
      </c>
      <c r="R80" s="157">
        <v>19254.467199999999</v>
      </c>
      <c r="S80" s="156">
        <v>111</v>
      </c>
    </row>
    <row r="81" spans="1:19" ht="15" customHeight="1" x14ac:dyDescent="0.25">
      <c r="A81" s="98">
        <v>80</v>
      </c>
      <c r="B81" s="147" t="s">
        <v>282</v>
      </c>
      <c r="C81" s="99" t="s">
        <v>278</v>
      </c>
      <c r="D81" s="99" t="s">
        <v>283</v>
      </c>
      <c r="E81" s="100">
        <v>6</v>
      </c>
      <c r="F81" s="100">
        <v>6</v>
      </c>
      <c r="G81" s="100">
        <v>151</v>
      </c>
      <c r="H81" s="101">
        <v>1</v>
      </c>
      <c r="I81" s="102">
        <f t="shared" si="6"/>
        <v>44757.36</v>
      </c>
      <c r="J81" s="103">
        <f t="shared" si="7"/>
        <v>6044.14</v>
      </c>
      <c r="K81" s="104">
        <f t="shared" si="8"/>
        <v>50801.5</v>
      </c>
      <c r="L81" s="105">
        <v>11836</v>
      </c>
      <c r="M81" s="106">
        <f t="shared" si="9"/>
        <v>38965.5</v>
      </c>
      <c r="N81" s="107">
        <f t="shared" si="10"/>
        <v>1000</v>
      </c>
      <c r="O81" s="108">
        <f t="shared" si="11"/>
        <v>39965.5</v>
      </c>
      <c r="P81" s="157">
        <v>1598.6200000000001</v>
      </c>
      <c r="Q81" s="157">
        <v>2</v>
      </c>
      <c r="R81" s="157">
        <v>38364.879999999997</v>
      </c>
      <c r="S81" s="156">
        <v>112</v>
      </c>
    </row>
    <row r="82" spans="1:19" ht="15" customHeight="1" x14ac:dyDescent="0.25">
      <c r="A82" s="98">
        <v>81</v>
      </c>
      <c r="B82" s="147" t="s">
        <v>284</v>
      </c>
      <c r="C82" s="99" t="s">
        <v>285</v>
      </c>
      <c r="D82" s="99" t="s">
        <v>153</v>
      </c>
      <c r="E82" s="100">
        <v>2</v>
      </c>
      <c r="F82" s="100">
        <v>2</v>
      </c>
      <c r="G82" s="100">
        <v>52</v>
      </c>
      <c r="H82" s="101">
        <v>1</v>
      </c>
      <c r="I82" s="102">
        <f t="shared" si="6"/>
        <v>14919.12</v>
      </c>
      <c r="J82" s="103">
        <f t="shared" si="7"/>
        <v>6044.14</v>
      </c>
      <c r="K82" s="104">
        <f t="shared" si="8"/>
        <v>20963.260000000002</v>
      </c>
      <c r="L82" s="105">
        <v>6629</v>
      </c>
      <c r="M82" s="106">
        <f t="shared" si="9"/>
        <v>14334.260000000002</v>
      </c>
      <c r="N82" s="107">
        <f t="shared" si="10"/>
        <v>1000</v>
      </c>
      <c r="O82" s="108">
        <f t="shared" si="11"/>
        <v>15334.260000000002</v>
      </c>
      <c r="P82" s="157">
        <v>613.37040000000002</v>
      </c>
      <c r="Q82" s="157">
        <v>2</v>
      </c>
      <c r="R82" s="157">
        <v>14718.8896</v>
      </c>
      <c r="S82" s="156">
        <v>113</v>
      </c>
    </row>
    <row r="83" spans="1:19" ht="15" customHeight="1" x14ac:dyDescent="0.25">
      <c r="A83" s="98">
        <v>82</v>
      </c>
      <c r="B83" s="147" t="s">
        <v>286</v>
      </c>
      <c r="C83" s="99" t="s">
        <v>285</v>
      </c>
      <c r="D83" s="99" t="s">
        <v>127</v>
      </c>
      <c r="E83" s="100">
        <v>4</v>
      </c>
      <c r="F83" s="100">
        <v>4</v>
      </c>
      <c r="G83" s="100">
        <v>103</v>
      </c>
      <c r="H83" s="101">
        <v>3</v>
      </c>
      <c r="I83" s="102">
        <f t="shared" si="6"/>
        <v>29838.240000000002</v>
      </c>
      <c r="J83" s="103">
        <f t="shared" si="7"/>
        <v>6044.14</v>
      </c>
      <c r="K83" s="104">
        <f t="shared" si="8"/>
        <v>35882.380000000005</v>
      </c>
      <c r="L83" s="105">
        <v>8364</v>
      </c>
      <c r="M83" s="106">
        <f t="shared" si="9"/>
        <v>27518.380000000005</v>
      </c>
      <c r="N83" s="107">
        <f t="shared" si="10"/>
        <v>3000</v>
      </c>
      <c r="O83" s="108">
        <f t="shared" si="11"/>
        <v>30518.380000000005</v>
      </c>
      <c r="P83" s="157">
        <v>1220.7352000000001</v>
      </c>
      <c r="Q83" s="157">
        <v>2</v>
      </c>
      <c r="R83" s="157">
        <v>29295.644800000002</v>
      </c>
      <c r="S83" s="156">
        <v>114</v>
      </c>
    </row>
    <row r="84" spans="1:19" ht="15" customHeight="1" x14ac:dyDescent="0.25">
      <c r="A84" s="98">
        <v>83</v>
      </c>
      <c r="B84" s="147" t="s">
        <v>287</v>
      </c>
      <c r="C84" s="99" t="s">
        <v>285</v>
      </c>
      <c r="D84" s="99" t="s">
        <v>288</v>
      </c>
      <c r="E84" s="100">
        <v>1</v>
      </c>
      <c r="F84" s="100">
        <v>1</v>
      </c>
      <c r="G84" s="100">
        <v>13</v>
      </c>
      <c r="H84" s="101"/>
      <c r="I84" s="102">
        <f t="shared" si="6"/>
        <v>7459.56</v>
      </c>
      <c r="J84" s="103">
        <f t="shared" si="7"/>
        <v>6044.14</v>
      </c>
      <c r="K84" s="104">
        <f t="shared" si="8"/>
        <v>13503.7</v>
      </c>
      <c r="L84" s="105">
        <v>3157</v>
      </c>
      <c r="M84" s="106">
        <f t="shared" si="9"/>
        <v>10346.700000000001</v>
      </c>
      <c r="N84" s="107">
        <f t="shared" si="10"/>
        <v>0</v>
      </c>
      <c r="O84" s="108">
        <f t="shared" si="11"/>
        <v>10346.700000000001</v>
      </c>
      <c r="P84" s="157">
        <v>413.86800000000005</v>
      </c>
      <c r="Q84" s="157">
        <v>2</v>
      </c>
      <c r="R84" s="157">
        <v>9930.8320000000003</v>
      </c>
      <c r="S84" s="156">
        <v>115</v>
      </c>
    </row>
    <row r="85" spans="1:19" ht="15" customHeight="1" x14ac:dyDescent="0.25">
      <c r="A85" s="98">
        <v>84</v>
      </c>
      <c r="B85" s="147" t="s">
        <v>289</v>
      </c>
      <c r="C85" s="99" t="s">
        <v>290</v>
      </c>
      <c r="D85" s="99" t="s">
        <v>291</v>
      </c>
      <c r="E85" s="100">
        <v>3</v>
      </c>
      <c r="F85" s="100">
        <v>3</v>
      </c>
      <c r="G85" s="100">
        <v>59</v>
      </c>
      <c r="H85" s="101">
        <v>1</v>
      </c>
      <c r="I85" s="102">
        <f t="shared" si="6"/>
        <v>22378.68</v>
      </c>
      <c r="J85" s="103">
        <f t="shared" si="7"/>
        <v>6044.14</v>
      </c>
      <c r="K85" s="104">
        <f t="shared" si="8"/>
        <v>28422.82</v>
      </c>
      <c r="L85" s="105">
        <v>6629</v>
      </c>
      <c r="M85" s="106">
        <f t="shared" si="9"/>
        <v>21793.82</v>
      </c>
      <c r="N85" s="107">
        <f t="shared" si="10"/>
        <v>1000</v>
      </c>
      <c r="O85" s="108">
        <f t="shared" si="11"/>
        <v>22793.82</v>
      </c>
      <c r="P85" s="157">
        <v>911.75279999999998</v>
      </c>
      <c r="Q85" s="157">
        <v>2</v>
      </c>
      <c r="R85" s="157">
        <v>21880.067200000001</v>
      </c>
      <c r="S85" s="156">
        <v>116</v>
      </c>
    </row>
    <row r="86" spans="1:19" ht="15" customHeight="1" x14ac:dyDescent="0.25">
      <c r="A86" s="98">
        <v>85</v>
      </c>
      <c r="B86" s="147" t="s">
        <v>292</v>
      </c>
      <c r="C86" s="99" t="s">
        <v>293</v>
      </c>
      <c r="D86" s="99" t="s">
        <v>294</v>
      </c>
      <c r="E86" s="100">
        <v>3</v>
      </c>
      <c r="F86" s="100">
        <v>3</v>
      </c>
      <c r="G86" s="100">
        <v>68</v>
      </c>
      <c r="H86" s="101"/>
      <c r="I86" s="102">
        <f t="shared" si="6"/>
        <v>22378.68</v>
      </c>
      <c r="J86" s="103">
        <f t="shared" si="7"/>
        <v>6044.14</v>
      </c>
      <c r="K86" s="104">
        <f t="shared" si="8"/>
        <v>28422.82</v>
      </c>
      <c r="L86" s="105">
        <v>6629</v>
      </c>
      <c r="M86" s="106">
        <f t="shared" si="9"/>
        <v>21793.82</v>
      </c>
      <c r="N86" s="107">
        <f t="shared" si="10"/>
        <v>0</v>
      </c>
      <c r="O86" s="108">
        <f t="shared" si="11"/>
        <v>21793.82</v>
      </c>
      <c r="P86" s="157">
        <v>871.75279999999998</v>
      </c>
      <c r="Q86" s="157">
        <v>2</v>
      </c>
      <c r="R86" s="157">
        <v>20920.067200000001</v>
      </c>
      <c r="S86" s="156">
        <v>117</v>
      </c>
    </row>
    <row r="87" spans="1:19" ht="15" customHeight="1" x14ac:dyDescent="0.25">
      <c r="A87" s="98">
        <v>86</v>
      </c>
      <c r="B87" s="147" t="s">
        <v>295</v>
      </c>
      <c r="C87" s="99" t="s">
        <v>296</v>
      </c>
      <c r="D87" s="99" t="s">
        <v>297</v>
      </c>
      <c r="E87" s="100">
        <v>3</v>
      </c>
      <c r="F87" s="100">
        <v>3</v>
      </c>
      <c r="G87" s="100">
        <v>78</v>
      </c>
      <c r="H87" s="101"/>
      <c r="I87" s="102">
        <f t="shared" si="6"/>
        <v>22378.68</v>
      </c>
      <c r="J87" s="103">
        <f t="shared" si="7"/>
        <v>6044.14</v>
      </c>
      <c r="K87" s="104">
        <f t="shared" si="8"/>
        <v>28422.82</v>
      </c>
      <c r="L87" s="105">
        <v>6629</v>
      </c>
      <c r="M87" s="106">
        <f t="shared" si="9"/>
        <v>21793.82</v>
      </c>
      <c r="N87" s="107">
        <f t="shared" si="10"/>
        <v>0</v>
      </c>
      <c r="O87" s="108">
        <f t="shared" si="11"/>
        <v>21793.82</v>
      </c>
      <c r="P87" s="157">
        <v>871.75279999999998</v>
      </c>
      <c r="Q87" s="157">
        <v>2</v>
      </c>
      <c r="R87" s="157">
        <v>20920.067200000001</v>
      </c>
      <c r="S87" s="156">
        <v>118</v>
      </c>
    </row>
    <row r="88" spans="1:19" ht="15" customHeight="1" x14ac:dyDescent="0.25">
      <c r="A88" s="98">
        <v>87</v>
      </c>
      <c r="B88" s="147" t="s">
        <v>298</v>
      </c>
      <c r="C88" s="99" t="s">
        <v>296</v>
      </c>
      <c r="D88" s="99" t="s">
        <v>127</v>
      </c>
      <c r="E88" s="100">
        <v>4</v>
      </c>
      <c r="F88" s="111">
        <v>3</v>
      </c>
      <c r="G88" s="100">
        <v>85</v>
      </c>
      <c r="H88" s="101"/>
      <c r="I88" s="102">
        <f t="shared" si="6"/>
        <v>22378.68</v>
      </c>
      <c r="J88" s="103">
        <f t="shared" si="7"/>
        <v>6044.14</v>
      </c>
      <c r="K88" s="104">
        <f t="shared" si="8"/>
        <v>28422.82</v>
      </c>
      <c r="L88" s="105">
        <v>8364</v>
      </c>
      <c r="M88" s="106">
        <f t="shared" si="9"/>
        <v>20058.82</v>
      </c>
      <c r="N88" s="107">
        <f t="shared" si="10"/>
        <v>0</v>
      </c>
      <c r="O88" s="108">
        <f t="shared" si="11"/>
        <v>20058.82</v>
      </c>
      <c r="P88" s="157">
        <v>802.3528</v>
      </c>
      <c r="Q88" s="157">
        <v>2</v>
      </c>
      <c r="R88" s="157">
        <v>19254.467199999999</v>
      </c>
      <c r="S88" s="156">
        <v>119</v>
      </c>
    </row>
    <row r="89" spans="1:19" ht="15" customHeight="1" x14ac:dyDescent="0.25">
      <c r="A89" s="98">
        <v>88</v>
      </c>
      <c r="B89" s="147" t="s">
        <v>299</v>
      </c>
      <c r="C89" s="99" t="s">
        <v>300</v>
      </c>
      <c r="D89" s="99" t="s">
        <v>301</v>
      </c>
      <c r="E89" s="100">
        <v>4</v>
      </c>
      <c r="F89" s="100">
        <v>4</v>
      </c>
      <c r="G89" s="100">
        <v>97</v>
      </c>
      <c r="H89" s="101"/>
      <c r="I89" s="102">
        <f t="shared" si="6"/>
        <v>29838.240000000002</v>
      </c>
      <c r="J89" s="103">
        <f t="shared" si="7"/>
        <v>6044.14</v>
      </c>
      <c r="K89" s="104">
        <f t="shared" si="8"/>
        <v>35882.380000000005</v>
      </c>
      <c r="L89" s="105">
        <v>8364</v>
      </c>
      <c r="M89" s="106">
        <f t="shared" si="9"/>
        <v>27518.380000000005</v>
      </c>
      <c r="N89" s="107">
        <f t="shared" si="10"/>
        <v>0</v>
      </c>
      <c r="O89" s="108">
        <f t="shared" si="11"/>
        <v>27518.380000000005</v>
      </c>
      <c r="P89" s="157">
        <v>1100.7352000000001</v>
      </c>
      <c r="Q89" s="157">
        <v>2</v>
      </c>
      <c r="R89" s="157">
        <v>26415.644800000002</v>
      </c>
      <c r="S89" s="156">
        <v>120</v>
      </c>
    </row>
    <row r="90" spans="1:19" ht="15" customHeight="1" x14ac:dyDescent="0.25">
      <c r="A90" s="98">
        <v>89</v>
      </c>
      <c r="B90" s="147" t="s">
        <v>302</v>
      </c>
      <c r="C90" s="99" t="s">
        <v>303</v>
      </c>
      <c r="D90" s="99" t="s">
        <v>304</v>
      </c>
      <c r="E90" s="100">
        <v>4</v>
      </c>
      <c r="F90" s="100">
        <v>4</v>
      </c>
      <c r="G90" s="100">
        <v>92</v>
      </c>
      <c r="H90" s="101"/>
      <c r="I90" s="102">
        <f t="shared" si="6"/>
        <v>29838.240000000002</v>
      </c>
      <c r="J90" s="103">
        <f t="shared" si="7"/>
        <v>6044.14</v>
      </c>
      <c r="K90" s="104">
        <f t="shared" si="8"/>
        <v>35882.380000000005</v>
      </c>
      <c r="L90" s="105">
        <v>8364</v>
      </c>
      <c r="M90" s="106">
        <f t="shared" si="9"/>
        <v>27518.380000000005</v>
      </c>
      <c r="N90" s="107">
        <f t="shared" si="10"/>
        <v>0</v>
      </c>
      <c r="O90" s="108">
        <f t="shared" si="11"/>
        <v>27518.380000000005</v>
      </c>
      <c r="P90" s="157">
        <v>1100.7352000000001</v>
      </c>
      <c r="Q90" s="157">
        <v>2</v>
      </c>
      <c r="R90" s="157">
        <v>26415.644800000002</v>
      </c>
      <c r="S90" s="156">
        <v>121</v>
      </c>
    </row>
    <row r="91" spans="1:19" ht="15" customHeight="1" x14ac:dyDescent="0.25">
      <c r="A91" s="98">
        <v>90</v>
      </c>
      <c r="B91" s="147" t="s">
        <v>305</v>
      </c>
      <c r="C91" s="99" t="s">
        <v>303</v>
      </c>
      <c r="D91" s="99" t="s">
        <v>306</v>
      </c>
      <c r="E91" s="100">
        <v>5</v>
      </c>
      <c r="F91" s="100">
        <v>5</v>
      </c>
      <c r="G91" s="100">
        <v>111</v>
      </c>
      <c r="H91" s="101">
        <v>1</v>
      </c>
      <c r="I91" s="102">
        <f t="shared" si="6"/>
        <v>37297.800000000003</v>
      </c>
      <c r="J91" s="103">
        <f t="shared" si="7"/>
        <v>6044.14</v>
      </c>
      <c r="K91" s="104">
        <f t="shared" si="8"/>
        <v>43341.94</v>
      </c>
      <c r="L91" s="105">
        <v>10100</v>
      </c>
      <c r="M91" s="106">
        <f t="shared" si="9"/>
        <v>33241.94</v>
      </c>
      <c r="N91" s="107">
        <f t="shared" si="10"/>
        <v>1000</v>
      </c>
      <c r="O91" s="108">
        <f t="shared" si="11"/>
        <v>34241.94</v>
      </c>
      <c r="P91" s="157">
        <v>1369.6776000000002</v>
      </c>
      <c r="Q91" s="157">
        <v>2</v>
      </c>
      <c r="R91" s="157">
        <v>32870.2624</v>
      </c>
      <c r="S91" s="156">
        <v>122</v>
      </c>
    </row>
    <row r="92" spans="1:19" ht="15" customHeight="1" x14ac:dyDescent="0.25">
      <c r="A92" s="98">
        <v>91</v>
      </c>
      <c r="B92" s="147" t="s">
        <v>307</v>
      </c>
      <c r="C92" s="99" t="s">
        <v>308</v>
      </c>
      <c r="D92" s="99" t="s">
        <v>309</v>
      </c>
      <c r="E92" s="100">
        <v>5</v>
      </c>
      <c r="F92" s="100">
        <v>5</v>
      </c>
      <c r="G92" s="100">
        <v>113</v>
      </c>
      <c r="H92" s="101">
        <v>1</v>
      </c>
      <c r="I92" s="102">
        <f t="shared" si="6"/>
        <v>37297.800000000003</v>
      </c>
      <c r="J92" s="103">
        <f t="shared" si="7"/>
        <v>6044.14</v>
      </c>
      <c r="K92" s="104">
        <f t="shared" si="8"/>
        <v>43341.94</v>
      </c>
      <c r="L92" s="105">
        <v>10100</v>
      </c>
      <c r="M92" s="106">
        <f t="shared" si="9"/>
        <v>33241.94</v>
      </c>
      <c r="N92" s="107">
        <f t="shared" si="10"/>
        <v>1000</v>
      </c>
      <c r="O92" s="108">
        <f t="shared" si="11"/>
        <v>34241.94</v>
      </c>
      <c r="P92" s="157">
        <v>1369.6776000000002</v>
      </c>
      <c r="Q92" s="157">
        <v>2</v>
      </c>
      <c r="R92" s="157">
        <v>32870.2624</v>
      </c>
      <c r="S92" s="156">
        <v>123</v>
      </c>
    </row>
    <row r="93" spans="1:19" ht="15" customHeight="1" x14ac:dyDescent="0.25">
      <c r="A93" s="98">
        <v>92</v>
      </c>
      <c r="B93" s="147" t="s">
        <v>310</v>
      </c>
      <c r="C93" s="99" t="s">
        <v>311</v>
      </c>
      <c r="D93" s="99" t="s">
        <v>312</v>
      </c>
      <c r="E93" s="100">
        <v>3</v>
      </c>
      <c r="F93" s="100">
        <v>3</v>
      </c>
      <c r="G93" s="100">
        <v>59</v>
      </c>
      <c r="H93" s="101">
        <v>1</v>
      </c>
      <c r="I93" s="102">
        <f t="shared" si="6"/>
        <v>22378.68</v>
      </c>
      <c r="J93" s="103">
        <f t="shared" si="7"/>
        <v>6044.14</v>
      </c>
      <c r="K93" s="104">
        <f t="shared" si="8"/>
        <v>28422.82</v>
      </c>
      <c r="L93" s="105">
        <v>4893</v>
      </c>
      <c r="M93" s="106">
        <f t="shared" si="9"/>
        <v>23529.82</v>
      </c>
      <c r="N93" s="107">
        <f t="shared" si="10"/>
        <v>1000</v>
      </c>
      <c r="O93" s="108">
        <f t="shared" si="11"/>
        <v>24529.82</v>
      </c>
      <c r="P93" s="157">
        <v>981.19280000000003</v>
      </c>
      <c r="Q93" s="157">
        <v>2</v>
      </c>
      <c r="R93" s="157">
        <v>23546.627199999999</v>
      </c>
      <c r="S93" s="156">
        <v>124</v>
      </c>
    </row>
    <row r="94" spans="1:19" ht="15" customHeight="1" x14ac:dyDescent="0.25">
      <c r="A94" s="98">
        <v>93</v>
      </c>
      <c r="B94" s="147" t="s">
        <v>313</v>
      </c>
      <c r="C94" s="99" t="s">
        <v>314</v>
      </c>
      <c r="D94" s="99" t="s">
        <v>315</v>
      </c>
      <c r="E94" s="100">
        <v>3</v>
      </c>
      <c r="F94" s="100">
        <v>3</v>
      </c>
      <c r="G94" s="100">
        <v>63</v>
      </c>
      <c r="H94" s="101">
        <v>1</v>
      </c>
      <c r="I94" s="102">
        <f t="shared" si="6"/>
        <v>22378.68</v>
      </c>
      <c r="J94" s="103">
        <f t="shared" si="7"/>
        <v>6044.14</v>
      </c>
      <c r="K94" s="104">
        <f t="shared" si="8"/>
        <v>28422.82</v>
      </c>
      <c r="L94" s="105">
        <v>6629</v>
      </c>
      <c r="M94" s="106">
        <f t="shared" si="9"/>
        <v>21793.82</v>
      </c>
      <c r="N94" s="107">
        <f t="shared" si="10"/>
        <v>1000</v>
      </c>
      <c r="O94" s="108">
        <f t="shared" si="11"/>
        <v>22793.82</v>
      </c>
      <c r="P94" s="157">
        <v>911.75279999999998</v>
      </c>
      <c r="Q94" s="157">
        <v>2</v>
      </c>
      <c r="R94" s="157">
        <v>21880.067200000001</v>
      </c>
      <c r="S94" s="156">
        <v>125</v>
      </c>
    </row>
    <row r="95" spans="1:19" ht="15" customHeight="1" x14ac:dyDescent="0.25">
      <c r="A95" s="98">
        <v>94</v>
      </c>
      <c r="B95" s="149">
        <v>95016050247</v>
      </c>
      <c r="C95" s="112" t="s">
        <v>316</v>
      </c>
      <c r="D95" s="112" t="s">
        <v>317</v>
      </c>
      <c r="E95" s="100">
        <v>2</v>
      </c>
      <c r="F95" s="100">
        <v>2</v>
      </c>
      <c r="G95" s="100">
        <v>35</v>
      </c>
      <c r="H95" s="101"/>
      <c r="I95" s="102">
        <f t="shared" si="6"/>
        <v>14919.12</v>
      </c>
      <c r="J95" s="103">
        <f t="shared" si="7"/>
        <v>6044.14</v>
      </c>
      <c r="K95" s="104">
        <f t="shared" si="8"/>
        <v>20963.260000000002</v>
      </c>
      <c r="L95" s="105">
        <v>4893</v>
      </c>
      <c r="M95" s="106">
        <f t="shared" si="9"/>
        <v>16070.260000000002</v>
      </c>
      <c r="N95" s="107">
        <f t="shared" si="10"/>
        <v>0</v>
      </c>
      <c r="O95" s="108">
        <f t="shared" si="11"/>
        <v>16070.260000000002</v>
      </c>
      <c r="P95" s="157">
        <v>642.81040000000007</v>
      </c>
      <c r="Q95" s="157">
        <v>2</v>
      </c>
      <c r="R95" s="157">
        <v>15425.4496</v>
      </c>
      <c r="S95" s="156">
        <v>126</v>
      </c>
    </row>
    <row r="96" spans="1:19" ht="15" customHeight="1" x14ac:dyDescent="0.25">
      <c r="A96" s="98">
        <v>95</v>
      </c>
      <c r="B96" s="147" t="s">
        <v>318</v>
      </c>
      <c r="C96" s="99" t="s">
        <v>319</v>
      </c>
      <c r="D96" s="99" t="s">
        <v>320</v>
      </c>
      <c r="E96" s="100">
        <v>4</v>
      </c>
      <c r="F96" s="100">
        <v>4</v>
      </c>
      <c r="G96" s="100">
        <v>91</v>
      </c>
      <c r="H96" s="101">
        <v>2</v>
      </c>
      <c r="I96" s="102">
        <f t="shared" si="6"/>
        <v>29838.240000000002</v>
      </c>
      <c r="J96" s="103">
        <f t="shared" si="7"/>
        <v>6044.14</v>
      </c>
      <c r="K96" s="104">
        <f t="shared" si="8"/>
        <v>35882.380000000005</v>
      </c>
      <c r="L96" s="105">
        <v>8364</v>
      </c>
      <c r="M96" s="106">
        <f t="shared" si="9"/>
        <v>27518.380000000005</v>
      </c>
      <c r="N96" s="107">
        <f t="shared" si="10"/>
        <v>2000</v>
      </c>
      <c r="O96" s="108">
        <f t="shared" si="11"/>
        <v>29518.380000000005</v>
      </c>
      <c r="P96" s="157">
        <v>1180.7352000000001</v>
      </c>
      <c r="Q96" s="157">
        <v>2</v>
      </c>
      <c r="R96" s="157">
        <v>28335.644800000002</v>
      </c>
      <c r="S96" s="156">
        <v>127</v>
      </c>
    </row>
    <row r="97" spans="1:19" ht="15" customHeight="1" x14ac:dyDescent="0.25">
      <c r="A97" s="98">
        <v>96</v>
      </c>
      <c r="B97" s="147" t="s">
        <v>321</v>
      </c>
      <c r="C97" s="99" t="s">
        <v>322</v>
      </c>
      <c r="D97" s="99" t="s">
        <v>323</v>
      </c>
      <c r="E97" s="100">
        <v>3</v>
      </c>
      <c r="F97" s="100">
        <v>3</v>
      </c>
      <c r="G97" s="100">
        <v>86</v>
      </c>
      <c r="H97" s="101"/>
      <c r="I97" s="102">
        <f t="shared" si="6"/>
        <v>22378.68</v>
      </c>
      <c r="J97" s="103">
        <f t="shared" si="7"/>
        <v>6044.14</v>
      </c>
      <c r="K97" s="104">
        <f t="shared" si="8"/>
        <v>28422.82</v>
      </c>
      <c r="L97" s="105">
        <v>8364</v>
      </c>
      <c r="M97" s="106">
        <f t="shared" si="9"/>
        <v>20058.82</v>
      </c>
      <c r="N97" s="107">
        <f t="shared" si="10"/>
        <v>0</v>
      </c>
      <c r="O97" s="108">
        <f t="shared" si="11"/>
        <v>20058.82</v>
      </c>
      <c r="P97" s="157">
        <v>802.3528</v>
      </c>
      <c r="Q97" s="157">
        <v>2</v>
      </c>
      <c r="R97" s="157">
        <v>19254.467199999999</v>
      </c>
      <c r="S97" s="156">
        <v>128</v>
      </c>
    </row>
    <row r="98" spans="1:19" ht="15" customHeight="1" x14ac:dyDescent="0.25">
      <c r="A98" s="98">
        <v>97</v>
      </c>
      <c r="B98" s="147" t="s">
        <v>324</v>
      </c>
      <c r="C98" s="99" t="s">
        <v>325</v>
      </c>
      <c r="D98" s="99" t="s">
        <v>326</v>
      </c>
      <c r="E98" s="100">
        <v>3</v>
      </c>
      <c r="F98" s="100">
        <v>3</v>
      </c>
      <c r="G98" s="100">
        <v>68</v>
      </c>
      <c r="H98" s="101">
        <v>1</v>
      </c>
      <c r="I98" s="102">
        <f t="shared" si="6"/>
        <v>22378.68</v>
      </c>
      <c r="J98" s="103">
        <f t="shared" si="7"/>
        <v>6044.14</v>
      </c>
      <c r="K98" s="104">
        <f t="shared" si="8"/>
        <v>28422.82</v>
      </c>
      <c r="L98" s="105">
        <v>4893</v>
      </c>
      <c r="M98" s="106">
        <f t="shared" si="9"/>
        <v>23529.82</v>
      </c>
      <c r="N98" s="107">
        <f t="shared" si="10"/>
        <v>1000</v>
      </c>
      <c r="O98" s="108">
        <f t="shared" si="11"/>
        <v>24529.82</v>
      </c>
      <c r="P98" s="157">
        <v>981.19280000000003</v>
      </c>
      <c r="Q98" s="157">
        <v>2</v>
      </c>
      <c r="R98" s="157">
        <v>23546.627199999999</v>
      </c>
      <c r="S98" s="156">
        <v>129</v>
      </c>
    </row>
    <row r="99" spans="1:19" ht="15" customHeight="1" x14ac:dyDescent="0.25">
      <c r="A99" s="98">
        <v>98</v>
      </c>
      <c r="B99" s="147" t="s">
        <v>327</v>
      </c>
      <c r="C99" s="99" t="s">
        <v>328</v>
      </c>
      <c r="D99" s="99" t="s">
        <v>329</v>
      </c>
      <c r="E99" s="100">
        <v>2</v>
      </c>
      <c r="F99" s="100">
        <v>2</v>
      </c>
      <c r="G99" s="100">
        <v>40</v>
      </c>
      <c r="H99" s="101">
        <v>3</v>
      </c>
      <c r="I99" s="102">
        <f t="shared" si="6"/>
        <v>14919.12</v>
      </c>
      <c r="J99" s="103">
        <f t="shared" si="7"/>
        <v>6044.14</v>
      </c>
      <c r="K99" s="104">
        <f t="shared" si="8"/>
        <v>20963.260000000002</v>
      </c>
      <c r="L99" s="105">
        <v>4893</v>
      </c>
      <c r="M99" s="106">
        <f t="shared" si="9"/>
        <v>16070.260000000002</v>
      </c>
      <c r="N99" s="107">
        <f t="shared" si="10"/>
        <v>3000</v>
      </c>
      <c r="O99" s="108">
        <f t="shared" si="11"/>
        <v>19070.260000000002</v>
      </c>
      <c r="P99" s="157">
        <v>762.81039999999996</v>
      </c>
      <c r="Q99" s="157">
        <v>2</v>
      </c>
      <c r="R99" s="157">
        <v>18305.4496</v>
      </c>
      <c r="S99" s="156">
        <v>130</v>
      </c>
    </row>
    <row r="100" spans="1:19" ht="15" customHeight="1" x14ac:dyDescent="0.25">
      <c r="A100" s="98">
        <v>99</v>
      </c>
      <c r="B100" s="147" t="s">
        <v>330</v>
      </c>
      <c r="C100" s="99" t="s">
        <v>328</v>
      </c>
      <c r="D100" s="99" t="s">
        <v>193</v>
      </c>
      <c r="E100" s="100">
        <v>5</v>
      </c>
      <c r="F100" s="100">
        <v>5</v>
      </c>
      <c r="G100" s="100">
        <v>125</v>
      </c>
      <c r="H100" s="101">
        <v>2</v>
      </c>
      <c r="I100" s="102">
        <f t="shared" si="6"/>
        <v>37297.800000000003</v>
      </c>
      <c r="J100" s="103">
        <f t="shared" si="7"/>
        <v>6044.14</v>
      </c>
      <c r="K100" s="104">
        <f t="shared" si="8"/>
        <v>43341.94</v>
      </c>
      <c r="L100" s="105">
        <v>10100</v>
      </c>
      <c r="M100" s="106">
        <f t="shared" si="9"/>
        <v>33241.94</v>
      </c>
      <c r="N100" s="107">
        <f t="shared" si="10"/>
        <v>2000</v>
      </c>
      <c r="O100" s="108">
        <f t="shared" si="11"/>
        <v>35241.94</v>
      </c>
      <c r="P100" s="157">
        <v>1409.6776000000002</v>
      </c>
      <c r="Q100" s="157">
        <v>2</v>
      </c>
      <c r="R100" s="157">
        <v>33830.2624</v>
      </c>
      <c r="S100" s="156">
        <v>131</v>
      </c>
    </row>
    <row r="101" spans="1:19" ht="15" customHeight="1" x14ac:dyDescent="0.25">
      <c r="A101" s="98">
        <v>100</v>
      </c>
      <c r="B101" s="147" t="s">
        <v>331</v>
      </c>
      <c r="C101" s="99" t="s">
        <v>328</v>
      </c>
      <c r="D101" s="99" t="s">
        <v>332</v>
      </c>
      <c r="E101" s="100">
        <v>2</v>
      </c>
      <c r="F101" s="100">
        <v>2</v>
      </c>
      <c r="G101" s="100">
        <v>45</v>
      </c>
      <c r="H101" s="101"/>
      <c r="I101" s="102">
        <f t="shared" si="6"/>
        <v>14919.12</v>
      </c>
      <c r="J101" s="103">
        <f t="shared" si="7"/>
        <v>6044.14</v>
      </c>
      <c r="K101" s="104">
        <f t="shared" si="8"/>
        <v>20963.260000000002</v>
      </c>
      <c r="L101" s="105">
        <v>4893</v>
      </c>
      <c r="M101" s="106">
        <f t="shared" si="9"/>
        <v>16070.260000000002</v>
      </c>
      <c r="N101" s="107">
        <f t="shared" si="10"/>
        <v>0</v>
      </c>
      <c r="O101" s="108">
        <f t="shared" si="11"/>
        <v>16070.260000000002</v>
      </c>
      <c r="P101" s="157">
        <v>642.81040000000007</v>
      </c>
      <c r="Q101" s="157">
        <v>2</v>
      </c>
      <c r="R101" s="157">
        <v>15425.4496</v>
      </c>
      <c r="S101" s="156">
        <v>132</v>
      </c>
    </row>
    <row r="102" spans="1:19" ht="15" customHeight="1" x14ac:dyDescent="0.25">
      <c r="A102" s="98">
        <v>101</v>
      </c>
      <c r="B102" s="147">
        <v>85001950246</v>
      </c>
      <c r="C102" s="99" t="s">
        <v>333</v>
      </c>
      <c r="D102" s="99" t="s">
        <v>334</v>
      </c>
      <c r="E102" s="100">
        <v>3</v>
      </c>
      <c r="F102" s="111">
        <v>2</v>
      </c>
      <c r="G102" s="100">
        <v>56</v>
      </c>
      <c r="H102" s="101"/>
      <c r="I102" s="102">
        <f t="shared" si="6"/>
        <v>14919.12</v>
      </c>
      <c r="J102" s="103">
        <f t="shared" si="7"/>
        <v>6044.14</v>
      </c>
      <c r="K102" s="104">
        <f t="shared" si="8"/>
        <v>20963.260000000002</v>
      </c>
      <c r="L102" s="105">
        <v>6629</v>
      </c>
      <c r="M102" s="106">
        <f t="shared" si="9"/>
        <v>14334.260000000002</v>
      </c>
      <c r="N102" s="107">
        <f t="shared" si="10"/>
        <v>0</v>
      </c>
      <c r="O102" s="108">
        <f t="shared" si="11"/>
        <v>14334.260000000002</v>
      </c>
      <c r="P102" s="157">
        <v>573.37040000000002</v>
      </c>
      <c r="Q102" s="157">
        <v>2</v>
      </c>
      <c r="R102" s="157">
        <v>13758.8896</v>
      </c>
      <c r="S102" s="156">
        <v>133</v>
      </c>
    </row>
    <row r="103" spans="1:19" ht="15" customHeight="1" x14ac:dyDescent="0.25">
      <c r="A103" s="98">
        <v>102</v>
      </c>
      <c r="B103" s="147" t="s">
        <v>335</v>
      </c>
      <c r="C103" s="99" t="s">
        <v>336</v>
      </c>
      <c r="D103" s="99" t="s">
        <v>337</v>
      </c>
      <c r="E103" s="100">
        <v>1</v>
      </c>
      <c r="F103" s="100">
        <v>1</v>
      </c>
      <c r="G103" s="100">
        <v>16</v>
      </c>
      <c r="H103" s="101"/>
      <c r="I103" s="102">
        <f t="shared" si="6"/>
        <v>7459.56</v>
      </c>
      <c r="J103" s="103">
        <f t="shared" si="7"/>
        <v>6044.14</v>
      </c>
      <c r="K103" s="104">
        <f t="shared" si="8"/>
        <v>13503.7</v>
      </c>
      <c r="L103" s="105">
        <v>3157</v>
      </c>
      <c r="M103" s="106">
        <f t="shared" si="9"/>
        <v>10346.700000000001</v>
      </c>
      <c r="N103" s="107">
        <f t="shared" si="10"/>
        <v>0</v>
      </c>
      <c r="O103" s="108">
        <f t="shared" si="11"/>
        <v>10346.700000000001</v>
      </c>
      <c r="P103" s="157">
        <v>413.86800000000005</v>
      </c>
      <c r="Q103" s="157">
        <v>2</v>
      </c>
      <c r="R103" s="157">
        <v>9930.8320000000003</v>
      </c>
      <c r="S103" s="156">
        <v>134</v>
      </c>
    </row>
    <row r="104" spans="1:19" ht="15" customHeight="1" x14ac:dyDescent="0.25">
      <c r="A104" s="98">
        <v>103</v>
      </c>
      <c r="B104" s="147" t="s">
        <v>338</v>
      </c>
      <c r="C104" s="99" t="s">
        <v>336</v>
      </c>
      <c r="D104" s="99" t="s">
        <v>339</v>
      </c>
      <c r="E104" s="100">
        <v>1</v>
      </c>
      <c r="F104" s="100">
        <v>1</v>
      </c>
      <c r="G104" s="100">
        <v>19</v>
      </c>
      <c r="H104" s="101"/>
      <c r="I104" s="102">
        <f t="shared" si="6"/>
        <v>7459.56</v>
      </c>
      <c r="J104" s="103">
        <f t="shared" si="7"/>
        <v>6044.14</v>
      </c>
      <c r="K104" s="104">
        <f t="shared" si="8"/>
        <v>13503.7</v>
      </c>
      <c r="L104" s="105">
        <v>3157</v>
      </c>
      <c r="M104" s="106">
        <f t="shared" si="9"/>
        <v>10346.700000000001</v>
      </c>
      <c r="N104" s="107">
        <f t="shared" si="10"/>
        <v>0</v>
      </c>
      <c r="O104" s="108">
        <f t="shared" si="11"/>
        <v>10346.700000000001</v>
      </c>
      <c r="P104" s="157">
        <v>413.86800000000005</v>
      </c>
      <c r="Q104" s="157">
        <v>2</v>
      </c>
      <c r="R104" s="157">
        <v>9930.8320000000003</v>
      </c>
      <c r="S104" s="156">
        <v>135</v>
      </c>
    </row>
    <row r="105" spans="1:19" ht="15" customHeight="1" x14ac:dyDescent="0.25">
      <c r="A105" s="98">
        <v>104</v>
      </c>
      <c r="B105" s="147" t="s">
        <v>340</v>
      </c>
      <c r="C105" s="99" t="s">
        <v>336</v>
      </c>
      <c r="D105" s="99" t="s">
        <v>121</v>
      </c>
      <c r="E105" s="100">
        <v>1</v>
      </c>
      <c r="F105" s="100">
        <v>1</v>
      </c>
      <c r="G105" s="100">
        <v>21</v>
      </c>
      <c r="H105" s="101"/>
      <c r="I105" s="102">
        <f t="shared" si="6"/>
        <v>7459.56</v>
      </c>
      <c r="J105" s="103">
        <f t="shared" si="7"/>
        <v>6044.14</v>
      </c>
      <c r="K105" s="104">
        <f t="shared" si="8"/>
        <v>13503.7</v>
      </c>
      <c r="L105" s="105">
        <v>3157</v>
      </c>
      <c r="M105" s="106">
        <f t="shared" si="9"/>
        <v>10346.700000000001</v>
      </c>
      <c r="N105" s="107">
        <f t="shared" si="10"/>
        <v>0</v>
      </c>
      <c r="O105" s="108">
        <f t="shared" si="11"/>
        <v>10346.700000000001</v>
      </c>
      <c r="P105" s="157">
        <v>413.86800000000005</v>
      </c>
      <c r="Q105" s="157">
        <v>2</v>
      </c>
      <c r="R105" s="157">
        <v>9930.8320000000003</v>
      </c>
      <c r="S105" s="156">
        <v>136</v>
      </c>
    </row>
    <row r="106" spans="1:19" ht="15" customHeight="1" x14ac:dyDescent="0.25">
      <c r="A106" s="98">
        <v>105</v>
      </c>
      <c r="B106" s="147" t="s">
        <v>341</v>
      </c>
      <c r="C106" s="99" t="s">
        <v>342</v>
      </c>
      <c r="D106" s="99" t="s">
        <v>343</v>
      </c>
      <c r="E106" s="100">
        <v>6</v>
      </c>
      <c r="F106" s="100">
        <v>6</v>
      </c>
      <c r="G106" s="100">
        <v>144</v>
      </c>
      <c r="H106" s="101">
        <v>1</v>
      </c>
      <c r="I106" s="102">
        <f t="shared" si="6"/>
        <v>44757.36</v>
      </c>
      <c r="J106" s="103">
        <f t="shared" si="7"/>
        <v>6044.14</v>
      </c>
      <c r="K106" s="104">
        <f t="shared" si="8"/>
        <v>50801.5</v>
      </c>
      <c r="L106" s="105">
        <v>11836</v>
      </c>
      <c r="M106" s="106">
        <f t="shared" si="9"/>
        <v>38965.5</v>
      </c>
      <c r="N106" s="107">
        <f t="shared" si="10"/>
        <v>1000</v>
      </c>
      <c r="O106" s="108">
        <f t="shared" si="11"/>
        <v>39965.5</v>
      </c>
      <c r="P106" s="157">
        <v>1598.6200000000001</v>
      </c>
      <c r="Q106" s="157">
        <v>2</v>
      </c>
      <c r="R106" s="157">
        <v>38364.879999999997</v>
      </c>
      <c r="S106" s="156">
        <v>137</v>
      </c>
    </row>
    <row r="107" spans="1:19" ht="15" customHeight="1" x14ac:dyDescent="0.25">
      <c r="A107" s="98">
        <v>106</v>
      </c>
      <c r="B107" s="147" t="s">
        <v>344</v>
      </c>
      <c r="C107" s="99" t="s">
        <v>342</v>
      </c>
      <c r="D107" s="99" t="s">
        <v>345</v>
      </c>
      <c r="E107" s="100">
        <v>3</v>
      </c>
      <c r="F107" s="100">
        <v>3</v>
      </c>
      <c r="G107" s="100">
        <v>60</v>
      </c>
      <c r="H107" s="101"/>
      <c r="I107" s="102">
        <f t="shared" si="6"/>
        <v>22378.68</v>
      </c>
      <c r="J107" s="103">
        <f t="shared" si="7"/>
        <v>6044.14</v>
      </c>
      <c r="K107" s="104">
        <f t="shared" si="8"/>
        <v>28422.82</v>
      </c>
      <c r="L107" s="105">
        <v>6629</v>
      </c>
      <c r="M107" s="106">
        <f t="shared" si="9"/>
        <v>21793.82</v>
      </c>
      <c r="N107" s="107">
        <f t="shared" si="10"/>
        <v>0</v>
      </c>
      <c r="O107" s="108">
        <f t="shared" si="11"/>
        <v>21793.82</v>
      </c>
      <c r="P107" s="157">
        <v>871.75279999999998</v>
      </c>
      <c r="Q107" s="157">
        <v>2</v>
      </c>
      <c r="R107" s="157">
        <v>20920.067200000001</v>
      </c>
      <c r="S107" s="156">
        <v>138</v>
      </c>
    </row>
    <row r="108" spans="1:19" ht="15" customHeight="1" x14ac:dyDescent="0.25">
      <c r="A108" s="98">
        <v>107</v>
      </c>
      <c r="B108" s="147" t="s">
        <v>346</v>
      </c>
      <c r="C108" s="99" t="s">
        <v>342</v>
      </c>
      <c r="D108" s="99" t="s">
        <v>347</v>
      </c>
      <c r="E108" s="100">
        <v>5</v>
      </c>
      <c r="F108" s="100">
        <v>5</v>
      </c>
      <c r="G108" s="100">
        <v>114</v>
      </c>
      <c r="H108" s="101">
        <v>1</v>
      </c>
      <c r="I108" s="102">
        <f t="shared" si="6"/>
        <v>37297.800000000003</v>
      </c>
      <c r="J108" s="103">
        <f t="shared" si="7"/>
        <v>6044.14</v>
      </c>
      <c r="K108" s="104">
        <f t="shared" si="8"/>
        <v>43341.94</v>
      </c>
      <c r="L108" s="105">
        <v>11836</v>
      </c>
      <c r="M108" s="106">
        <f t="shared" si="9"/>
        <v>31505.940000000002</v>
      </c>
      <c r="N108" s="107">
        <f t="shared" si="10"/>
        <v>1000</v>
      </c>
      <c r="O108" s="108">
        <f t="shared" si="11"/>
        <v>32505.940000000002</v>
      </c>
      <c r="P108" s="157">
        <v>1300.2375999999999</v>
      </c>
      <c r="Q108" s="157">
        <v>2</v>
      </c>
      <c r="R108" s="157">
        <v>31203.702399999998</v>
      </c>
      <c r="S108" s="156">
        <v>139</v>
      </c>
    </row>
    <row r="109" spans="1:19" ht="15" customHeight="1" x14ac:dyDescent="0.25">
      <c r="A109" s="98">
        <v>108</v>
      </c>
      <c r="B109" s="147" t="s">
        <v>348</v>
      </c>
      <c r="C109" s="99" t="s">
        <v>342</v>
      </c>
      <c r="D109" s="99" t="s">
        <v>349</v>
      </c>
      <c r="E109" s="100">
        <v>4</v>
      </c>
      <c r="F109" s="100">
        <v>4</v>
      </c>
      <c r="G109" s="100">
        <v>97</v>
      </c>
      <c r="H109" s="101"/>
      <c r="I109" s="102">
        <f t="shared" si="6"/>
        <v>29838.240000000002</v>
      </c>
      <c r="J109" s="103">
        <f t="shared" si="7"/>
        <v>6044.14</v>
      </c>
      <c r="K109" s="104">
        <f t="shared" si="8"/>
        <v>35882.380000000005</v>
      </c>
      <c r="L109" s="105">
        <v>8364</v>
      </c>
      <c r="M109" s="106">
        <f t="shared" si="9"/>
        <v>27518.380000000005</v>
      </c>
      <c r="N109" s="107">
        <f t="shared" si="10"/>
        <v>0</v>
      </c>
      <c r="O109" s="108">
        <f t="shared" si="11"/>
        <v>27518.380000000005</v>
      </c>
      <c r="P109" s="157">
        <v>1100.7352000000001</v>
      </c>
      <c r="Q109" s="157">
        <v>2</v>
      </c>
      <c r="R109" s="157">
        <v>26415.644800000002</v>
      </c>
      <c r="S109" s="156">
        <v>140</v>
      </c>
    </row>
    <row r="110" spans="1:19" ht="15" customHeight="1" x14ac:dyDescent="0.25">
      <c r="A110" s="98">
        <v>109</v>
      </c>
      <c r="B110" s="147" t="s">
        <v>350</v>
      </c>
      <c r="C110" s="99" t="s">
        <v>22</v>
      </c>
      <c r="D110" s="99" t="s">
        <v>351</v>
      </c>
      <c r="E110" s="100">
        <v>3</v>
      </c>
      <c r="F110" s="100">
        <v>3</v>
      </c>
      <c r="G110" s="100">
        <v>66</v>
      </c>
      <c r="H110" s="101"/>
      <c r="I110" s="102">
        <f t="shared" si="6"/>
        <v>22378.68</v>
      </c>
      <c r="J110" s="103">
        <f t="shared" si="7"/>
        <v>6044.14</v>
      </c>
      <c r="K110" s="104">
        <f t="shared" si="8"/>
        <v>28422.82</v>
      </c>
      <c r="L110" s="105">
        <v>6629</v>
      </c>
      <c r="M110" s="106">
        <f t="shared" si="9"/>
        <v>21793.82</v>
      </c>
      <c r="N110" s="107">
        <f t="shared" si="10"/>
        <v>0</v>
      </c>
      <c r="O110" s="108">
        <f t="shared" si="11"/>
        <v>21793.82</v>
      </c>
      <c r="P110" s="157">
        <v>871.75279999999998</v>
      </c>
      <c r="Q110" s="157">
        <v>2</v>
      </c>
      <c r="R110" s="157">
        <v>20920.067200000001</v>
      </c>
      <c r="S110" s="156">
        <v>141</v>
      </c>
    </row>
    <row r="111" spans="1:19" ht="15" customHeight="1" x14ac:dyDescent="0.25">
      <c r="A111" s="98">
        <v>110</v>
      </c>
      <c r="B111" s="147" t="s">
        <v>352</v>
      </c>
      <c r="C111" s="99" t="s">
        <v>22</v>
      </c>
      <c r="D111" s="99" t="s">
        <v>353</v>
      </c>
      <c r="E111" s="100">
        <v>2</v>
      </c>
      <c r="F111" s="100">
        <v>2</v>
      </c>
      <c r="G111" s="100">
        <v>54</v>
      </c>
      <c r="H111" s="101"/>
      <c r="I111" s="102">
        <f t="shared" si="6"/>
        <v>14919.12</v>
      </c>
      <c r="J111" s="103">
        <f t="shared" si="7"/>
        <v>6044.14</v>
      </c>
      <c r="K111" s="104">
        <f t="shared" si="8"/>
        <v>20963.260000000002</v>
      </c>
      <c r="L111" s="105">
        <v>6629</v>
      </c>
      <c r="M111" s="106">
        <f t="shared" si="9"/>
        <v>14334.260000000002</v>
      </c>
      <c r="N111" s="107">
        <f t="shared" si="10"/>
        <v>0</v>
      </c>
      <c r="O111" s="108">
        <f t="shared" si="11"/>
        <v>14334.260000000002</v>
      </c>
      <c r="P111" s="157">
        <v>573.37040000000002</v>
      </c>
      <c r="Q111" s="157">
        <v>2</v>
      </c>
      <c r="R111" s="157">
        <v>13758.8896</v>
      </c>
      <c r="S111" s="156">
        <v>142</v>
      </c>
    </row>
    <row r="112" spans="1:19" ht="15" customHeight="1" x14ac:dyDescent="0.25">
      <c r="A112" s="98">
        <v>111</v>
      </c>
      <c r="B112" s="147" t="s">
        <v>354</v>
      </c>
      <c r="C112" s="99" t="s">
        <v>22</v>
      </c>
      <c r="D112" s="99" t="s">
        <v>355</v>
      </c>
      <c r="E112" s="100">
        <v>6</v>
      </c>
      <c r="F112" s="111">
        <v>5</v>
      </c>
      <c r="G112" s="100">
        <v>137</v>
      </c>
      <c r="H112" s="101"/>
      <c r="I112" s="102">
        <f t="shared" si="6"/>
        <v>37297.800000000003</v>
      </c>
      <c r="J112" s="103">
        <f t="shared" si="7"/>
        <v>6044.14</v>
      </c>
      <c r="K112" s="104">
        <f t="shared" si="8"/>
        <v>43341.94</v>
      </c>
      <c r="L112" s="105">
        <v>10100</v>
      </c>
      <c r="M112" s="106">
        <f t="shared" si="9"/>
        <v>33241.94</v>
      </c>
      <c r="N112" s="107">
        <f t="shared" si="10"/>
        <v>0</v>
      </c>
      <c r="O112" s="108">
        <f t="shared" si="11"/>
        <v>33241.94</v>
      </c>
      <c r="P112" s="157">
        <v>1329.6776000000002</v>
      </c>
      <c r="Q112" s="157">
        <v>2</v>
      </c>
      <c r="R112" s="157">
        <v>31910.262400000003</v>
      </c>
      <c r="S112" s="156">
        <v>143</v>
      </c>
    </row>
    <row r="113" spans="1:19" ht="15" customHeight="1" x14ac:dyDescent="0.25">
      <c r="A113" s="98">
        <v>112</v>
      </c>
      <c r="B113" s="147" t="s">
        <v>356</v>
      </c>
      <c r="C113" s="99" t="s">
        <v>22</v>
      </c>
      <c r="D113" s="99" t="s">
        <v>357</v>
      </c>
      <c r="E113" s="100">
        <v>3</v>
      </c>
      <c r="F113" s="100">
        <v>3</v>
      </c>
      <c r="G113" s="100">
        <v>58</v>
      </c>
      <c r="H113" s="101">
        <v>2</v>
      </c>
      <c r="I113" s="102">
        <f t="shared" si="6"/>
        <v>22378.68</v>
      </c>
      <c r="J113" s="103">
        <f t="shared" si="7"/>
        <v>6044.14</v>
      </c>
      <c r="K113" s="104">
        <f t="shared" si="8"/>
        <v>28422.82</v>
      </c>
      <c r="L113" s="105">
        <v>6629</v>
      </c>
      <c r="M113" s="106">
        <f t="shared" si="9"/>
        <v>21793.82</v>
      </c>
      <c r="N113" s="107">
        <f t="shared" si="10"/>
        <v>2000</v>
      </c>
      <c r="O113" s="108">
        <f t="shared" si="11"/>
        <v>23793.82</v>
      </c>
      <c r="P113" s="157">
        <v>951.75279999999998</v>
      </c>
      <c r="Q113" s="157">
        <v>2</v>
      </c>
      <c r="R113" s="157">
        <v>22840.067200000001</v>
      </c>
      <c r="S113" s="156">
        <v>144</v>
      </c>
    </row>
    <row r="114" spans="1:19" ht="15" customHeight="1" x14ac:dyDescent="0.25">
      <c r="A114" s="98">
        <v>113</v>
      </c>
      <c r="B114" s="147" t="s">
        <v>358</v>
      </c>
      <c r="C114" s="99" t="s">
        <v>22</v>
      </c>
      <c r="D114" s="99" t="s">
        <v>359</v>
      </c>
      <c r="E114" s="100">
        <v>3</v>
      </c>
      <c r="F114" s="100">
        <v>3</v>
      </c>
      <c r="G114" s="100">
        <v>59</v>
      </c>
      <c r="H114" s="101">
        <v>4</v>
      </c>
      <c r="I114" s="102">
        <f t="shared" si="6"/>
        <v>22378.68</v>
      </c>
      <c r="J114" s="103">
        <f t="shared" si="7"/>
        <v>6044.14</v>
      </c>
      <c r="K114" s="104">
        <f t="shared" si="8"/>
        <v>28422.82</v>
      </c>
      <c r="L114" s="105">
        <v>6629</v>
      </c>
      <c r="M114" s="106">
        <f t="shared" si="9"/>
        <v>21793.82</v>
      </c>
      <c r="N114" s="107">
        <f t="shared" si="10"/>
        <v>4000</v>
      </c>
      <c r="O114" s="108">
        <f t="shared" si="11"/>
        <v>25793.82</v>
      </c>
      <c r="P114" s="157">
        <v>1031.7528</v>
      </c>
      <c r="Q114" s="157">
        <v>2</v>
      </c>
      <c r="R114" s="157">
        <v>24760.067200000001</v>
      </c>
      <c r="S114" s="156">
        <v>145</v>
      </c>
    </row>
    <row r="115" spans="1:19" ht="15" customHeight="1" x14ac:dyDescent="0.25">
      <c r="A115" s="98">
        <v>114</v>
      </c>
      <c r="B115" s="147" t="s">
        <v>360</v>
      </c>
      <c r="C115" s="99" t="s">
        <v>361</v>
      </c>
      <c r="D115" s="99" t="s">
        <v>337</v>
      </c>
      <c r="E115" s="100">
        <v>5</v>
      </c>
      <c r="F115" s="100">
        <v>5</v>
      </c>
      <c r="G115" s="100">
        <v>139</v>
      </c>
      <c r="H115" s="101"/>
      <c r="I115" s="102">
        <f t="shared" si="6"/>
        <v>37297.800000000003</v>
      </c>
      <c r="J115" s="103">
        <f t="shared" si="7"/>
        <v>6044.14</v>
      </c>
      <c r="K115" s="104">
        <f t="shared" si="8"/>
        <v>43341.94</v>
      </c>
      <c r="L115" s="105">
        <v>10100</v>
      </c>
      <c r="M115" s="106">
        <f t="shared" si="9"/>
        <v>33241.94</v>
      </c>
      <c r="N115" s="107">
        <f t="shared" si="10"/>
        <v>0</v>
      </c>
      <c r="O115" s="108">
        <f t="shared" si="11"/>
        <v>33241.94</v>
      </c>
      <c r="P115" s="157">
        <v>1329.6776000000002</v>
      </c>
      <c r="Q115" s="157">
        <v>2</v>
      </c>
      <c r="R115" s="157">
        <v>31910.262400000003</v>
      </c>
      <c r="S115" s="156">
        <v>146</v>
      </c>
    </row>
    <row r="116" spans="1:19" ht="15" customHeight="1" x14ac:dyDescent="0.25">
      <c r="A116" s="98">
        <v>115</v>
      </c>
      <c r="B116" s="147" t="s">
        <v>362</v>
      </c>
      <c r="C116" s="99" t="s">
        <v>363</v>
      </c>
      <c r="D116" s="99" t="s">
        <v>364</v>
      </c>
      <c r="E116" s="100">
        <v>1</v>
      </c>
      <c r="F116" s="100">
        <v>1</v>
      </c>
      <c r="G116" s="100">
        <v>22</v>
      </c>
      <c r="H116" s="101"/>
      <c r="I116" s="102">
        <f t="shared" si="6"/>
        <v>7459.56</v>
      </c>
      <c r="J116" s="103">
        <f t="shared" si="7"/>
        <v>6044.14</v>
      </c>
      <c r="K116" s="104">
        <f t="shared" si="8"/>
        <v>13503.7</v>
      </c>
      <c r="L116" s="105">
        <v>3157</v>
      </c>
      <c r="M116" s="106">
        <f t="shared" si="9"/>
        <v>10346.700000000001</v>
      </c>
      <c r="N116" s="107">
        <f t="shared" si="10"/>
        <v>0</v>
      </c>
      <c r="O116" s="108">
        <f t="shared" si="11"/>
        <v>10346.700000000001</v>
      </c>
      <c r="P116" s="157">
        <v>413.86800000000005</v>
      </c>
      <c r="Q116" s="157">
        <v>2</v>
      </c>
      <c r="R116" s="157">
        <v>9930.8320000000003</v>
      </c>
      <c r="S116" s="156">
        <v>147</v>
      </c>
    </row>
    <row r="117" spans="1:19" ht="15" customHeight="1" x14ac:dyDescent="0.25">
      <c r="A117" s="98">
        <v>116</v>
      </c>
      <c r="B117" s="147" t="s">
        <v>365</v>
      </c>
      <c r="C117" s="99" t="s">
        <v>366</v>
      </c>
      <c r="D117" s="99" t="s">
        <v>212</v>
      </c>
      <c r="E117" s="100">
        <v>3</v>
      </c>
      <c r="F117" s="100">
        <v>3</v>
      </c>
      <c r="G117" s="100">
        <v>71</v>
      </c>
      <c r="H117" s="101"/>
      <c r="I117" s="102">
        <f t="shared" si="6"/>
        <v>22378.68</v>
      </c>
      <c r="J117" s="103">
        <f t="shared" si="7"/>
        <v>6044.14</v>
      </c>
      <c r="K117" s="104">
        <f t="shared" si="8"/>
        <v>28422.82</v>
      </c>
      <c r="L117" s="105">
        <v>6629</v>
      </c>
      <c r="M117" s="106">
        <f t="shared" si="9"/>
        <v>21793.82</v>
      </c>
      <c r="N117" s="107">
        <f t="shared" si="10"/>
        <v>0</v>
      </c>
      <c r="O117" s="108">
        <f t="shared" si="11"/>
        <v>21793.82</v>
      </c>
      <c r="P117" s="157">
        <v>871.75279999999998</v>
      </c>
      <c r="Q117" s="157">
        <v>2</v>
      </c>
      <c r="R117" s="157">
        <v>20920.067200000001</v>
      </c>
      <c r="S117" s="156">
        <v>148</v>
      </c>
    </row>
    <row r="118" spans="1:19" ht="15" customHeight="1" x14ac:dyDescent="0.25">
      <c r="A118" s="98">
        <v>117</v>
      </c>
      <c r="B118" s="147">
        <v>80025330244</v>
      </c>
      <c r="C118" s="99" t="s">
        <v>367</v>
      </c>
      <c r="D118" s="99" t="s">
        <v>368</v>
      </c>
      <c r="E118" s="100">
        <v>2</v>
      </c>
      <c r="F118" s="100">
        <v>2</v>
      </c>
      <c r="G118" s="100">
        <v>35</v>
      </c>
      <c r="H118" s="101">
        <v>1</v>
      </c>
      <c r="I118" s="102">
        <f t="shared" si="6"/>
        <v>14919.12</v>
      </c>
      <c r="J118" s="103">
        <f t="shared" si="7"/>
        <v>6044.14</v>
      </c>
      <c r="K118" s="104">
        <f t="shared" si="8"/>
        <v>20963.260000000002</v>
      </c>
      <c r="L118" s="105">
        <v>4893</v>
      </c>
      <c r="M118" s="106">
        <f t="shared" si="9"/>
        <v>16070.260000000002</v>
      </c>
      <c r="N118" s="107">
        <f t="shared" si="10"/>
        <v>1000</v>
      </c>
      <c r="O118" s="108">
        <f t="shared" si="11"/>
        <v>17070.260000000002</v>
      </c>
      <c r="P118" s="157">
        <v>682.81039999999996</v>
      </c>
      <c r="Q118" s="157">
        <v>2</v>
      </c>
      <c r="R118" s="157">
        <v>16385.4496</v>
      </c>
      <c r="S118" s="156">
        <v>149</v>
      </c>
    </row>
    <row r="119" spans="1:19" ht="15" customHeight="1" x14ac:dyDescent="0.25">
      <c r="A119" s="98">
        <v>118</v>
      </c>
      <c r="B119" s="147" t="s">
        <v>369</v>
      </c>
      <c r="C119" s="99" t="s">
        <v>367</v>
      </c>
      <c r="D119" s="99" t="s">
        <v>370</v>
      </c>
      <c r="E119" s="100">
        <v>6</v>
      </c>
      <c r="F119" s="100">
        <v>6</v>
      </c>
      <c r="G119" s="100">
        <v>144</v>
      </c>
      <c r="H119" s="101">
        <v>1</v>
      </c>
      <c r="I119" s="102">
        <f t="shared" si="6"/>
        <v>44757.36</v>
      </c>
      <c r="J119" s="103">
        <f t="shared" si="7"/>
        <v>6044.14</v>
      </c>
      <c r="K119" s="104">
        <f t="shared" si="8"/>
        <v>50801.5</v>
      </c>
      <c r="L119" s="105">
        <v>11836</v>
      </c>
      <c r="M119" s="106">
        <f t="shared" si="9"/>
        <v>38965.5</v>
      </c>
      <c r="N119" s="107">
        <f t="shared" si="10"/>
        <v>1000</v>
      </c>
      <c r="O119" s="108">
        <f t="shared" si="11"/>
        <v>39965.5</v>
      </c>
      <c r="P119" s="157">
        <v>1598.6200000000001</v>
      </c>
      <c r="Q119" s="157">
        <v>2</v>
      </c>
      <c r="R119" s="157">
        <v>38364.879999999997</v>
      </c>
      <c r="S119" s="156">
        <v>150</v>
      </c>
    </row>
    <row r="120" spans="1:19" ht="15" customHeight="1" x14ac:dyDescent="0.25">
      <c r="A120" s="98">
        <v>119</v>
      </c>
      <c r="B120" s="147" t="s">
        <v>371</v>
      </c>
      <c r="C120" s="99" t="s">
        <v>372</v>
      </c>
      <c r="D120" s="99" t="s">
        <v>315</v>
      </c>
      <c r="E120" s="100">
        <v>1</v>
      </c>
      <c r="F120" s="100">
        <v>1</v>
      </c>
      <c r="G120" s="100">
        <v>18</v>
      </c>
      <c r="H120" s="101"/>
      <c r="I120" s="102">
        <f t="shared" si="6"/>
        <v>7459.56</v>
      </c>
      <c r="J120" s="103">
        <f t="shared" si="7"/>
        <v>6044.14</v>
      </c>
      <c r="K120" s="104">
        <f t="shared" si="8"/>
        <v>13503.7</v>
      </c>
      <c r="L120" s="105">
        <v>3157</v>
      </c>
      <c r="M120" s="106">
        <f t="shared" si="9"/>
        <v>10346.700000000001</v>
      </c>
      <c r="N120" s="107">
        <f t="shared" si="10"/>
        <v>0</v>
      </c>
      <c r="O120" s="108">
        <f t="shared" si="11"/>
        <v>10346.700000000001</v>
      </c>
      <c r="P120" s="157">
        <v>413.86800000000005</v>
      </c>
      <c r="Q120" s="157">
        <v>2</v>
      </c>
      <c r="R120" s="157">
        <v>9930.8320000000003</v>
      </c>
      <c r="S120" s="156">
        <v>151</v>
      </c>
    </row>
    <row r="121" spans="1:19" ht="15" customHeight="1" x14ac:dyDescent="0.25">
      <c r="A121" s="98">
        <v>120</v>
      </c>
      <c r="B121" s="147" t="s">
        <v>373</v>
      </c>
      <c r="C121" s="99" t="s">
        <v>374</v>
      </c>
      <c r="D121" s="99" t="s">
        <v>320</v>
      </c>
      <c r="E121" s="100">
        <v>3</v>
      </c>
      <c r="F121" s="100">
        <v>3</v>
      </c>
      <c r="G121" s="100">
        <v>59</v>
      </c>
      <c r="H121" s="101"/>
      <c r="I121" s="102">
        <f t="shared" si="6"/>
        <v>22378.68</v>
      </c>
      <c r="J121" s="103">
        <f t="shared" si="7"/>
        <v>6044.14</v>
      </c>
      <c r="K121" s="104">
        <f t="shared" si="8"/>
        <v>28422.82</v>
      </c>
      <c r="L121" s="105">
        <v>6629</v>
      </c>
      <c r="M121" s="106">
        <f t="shared" si="9"/>
        <v>21793.82</v>
      </c>
      <c r="N121" s="107">
        <f t="shared" si="10"/>
        <v>0</v>
      </c>
      <c r="O121" s="108">
        <f t="shared" si="11"/>
        <v>21793.82</v>
      </c>
      <c r="P121" s="157">
        <v>871.75279999999998</v>
      </c>
      <c r="Q121" s="157">
        <v>2</v>
      </c>
      <c r="R121" s="157">
        <v>20920.067200000001</v>
      </c>
      <c r="S121" s="156">
        <v>152</v>
      </c>
    </row>
    <row r="122" spans="1:19" ht="15" customHeight="1" x14ac:dyDescent="0.25">
      <c r="A122" s="98">
        <v>121</v>
      </c>
      <c r="B122" s="147" t="s">
        <v>375</v>
      </c>
      <c r="C122" s="99" t="s">
        <v>374</v>
      </c>
      <c r="D122" s="99" t="s">
        <v>376</v>
      </c>
      <c r="E122" s="100">
        <v>4</v>
      </c>
      <c r="F122" s="100">
        <v>4</v>
      </c>
      <c r="G122" s="100">
        <v>100</v>
      </c>
      <c r="H122" s="101">
        <v>2</v>
      </c>
      <c r="I122" s="102">
        <f t="shared" si="6"/>
        <v>29838.240000000002</v>
      </c>
      <c r="J122" s="103">
        <f t="shared" si="7"/>
        <v>6044.14</v>
      </c>
      <c r="K122" s="104">
        <f t="shared" si="8"/>
        <v>35882.380000000005</v>
      </c>
      <c r="L122" s="105">
        <v>10100</v>
      </c>
      <c r="M122" s="106">
        <f t="shared" si="9"/>
        <v>25782.380000000005</v>
      </c>
      <c r="N122" s="107">
        <f t="shared" si="10"/>
        <v>2000</v>
      </c>
      <c r="O122" s="108">
        <f t="shared" si="11"/>
        <v>27782.380000000005</v>
      </c>
      <c r="P122" s="157">
        <v>1111.2952</v>
      </c>
      <c r="Q122" s="157">
        <v>2</v>
      </c>
      <c r="R122" s="157">
        <v>26669.084800000001</v>
      </c>
      <c r="S122" s="156">
        <v>153</v>
      </c>
    </row>
    <row r="123" spans="1:19" ht="15" customHeight="1" x14ac:dyDescent="0.25">
      <c r="A123" s="98">
        <v>122</v>
      </c>
      <c r="B123" s="147" t="s">
        <v>377</v>
      </c>
      <c r="C123" s="99" t="s">
        <v>378</v>
      </c>
      <c r="D123" s="99" t="s">
        <v>315</v>
      </c>
      <c r="E123" s="100">
        <v>3</v>
      </c>
      <c r="F123" s="100">
        <v>3</v>
      </c>
      <c r="G123" s="100">
        <v>64</v>
      </c>
      <c r="H123" s="101"/>
      <c r="I123" s="102">
        <f t="shared" si="6"/>
        <v>22378.68</v>
      </c>
      <c r="J123" s="103">
        <f t="shared" si="7"/>
        <v>6044.14</v>
      </c>
      <c r="K123" s="104">
        <f t="shared" si="8"/>
        <v>28422.82</v>
      </c>
      <c r="L123" s="105">
        <v>4893</v>
      </c>
      <c r="M123" s="106">
        <f t="shared" si="9"/>
        <v>23529.82</v>
      </c>
      <c r="N123" s="107">
        <f t="shared" si="10"/>
        <v>0</v>
      </c>
      <c r="O123" s="108">
        <f t="shared" si="11"/>
        <v>23529.82</v>
      </c>
      <c r="P123" s="157">
        <v>941.19280000000003</v>
      </c>
      <c r="Q123" s="157">
        <v>2</v>
      </c>
      <c r="R123" s="157">
        <v>22586.627199999999</v>
      </c>
      <c r="S123" s="156">
        <v>154</v>
      </c>
    </row>
    <row r="124" spans="1:19" ht="15" customHeight="1" x14ac:dyDescent="0.25">
      <c r="A124" s="98">
        <v>123</v>
      </c>
      <c r="B124" s="147" t="s">
        <v>379</v>
      </c>
      <c r="C124" s="99" t="s">
        <v>23</v>
      </c>
      <c r="D124" s="99" t="s">
        <v>380</v>
      </c>
      <c r="E124" s="100">
        <v>5</v>
      </c>
      <c r="F124" s="100">
        <v>5</v>
      </c>
      <c r="G124" s="100">
        <v>127</v>
      </c>
      <c r="H124" s="101"/>
      <c r="I124" s="102">
        <f t="shared" si="6"/>
        <v>37297.800000000003</v>
      </c>
      <c r="J124" s="103">
        <f t="shared" si="7"/>
        <v>6044.14</v>
      </c>
      <c r="K124" s="104">
        <f t="shared" si="8"/>
        <v>43341.94</v>
      </c>
      <c r="L124" s="105">
        <v>10100</v>
      </c>
      <c r="M124" s="106">
        <f t="shared" si="9"/>
        <v>33241.94</v>
      </c>
      <c r="N124" s="107">
        <f t="shared" si="10"/>
        <v>0</v>
      </c>
      <c r="O124" s="108">
        <f t="shared" si="11"/>
        <v>33241.94</v>
      </c>
      <c r="P124" s="157">
        <v>1329.6776000000002</v>
      </c>
      <c r="Q124" s="157">
        <v>2</v>
      </c>
      <c r="R124" s="157">
        <v>31910.262400000003</v>
      </c>
      <c r="S124" s="156">
        <v>155</v>
      </c>
    </row>
    <row r="125" spans="1:19" ht="15" customHeight="1" x14ac:dyDescent="0.25">
      <c r="A125" s="98">
        <v>124</v>
      </c>
      <c r="B125" s="147" t="s">
        <v>381</v>
      </c>
      <c r="C125" s="99" t="s">
        <v>23</v>
      </c>
      <c r="D125" s="99" t="s">
        <v>382</v>
      </c>
      <c r="E125" s="100">
        <v>4</v>
      </c>
      <c r="F125" s="100">
        <v>4</v>
      </c>
      <c r="G125" s="100">
        <v>81</v>
      </c>
      <c r="H125" s="101">
        <v>1</v>
      </c>
      <c r="I125" s="102">
        <f t="shared" si="6"/>
        <v>29838.240000000002</v>
      </c>
      <c r="J125" s="103">
        <f t="shared" si="7"/>
        <v>6044.14</v>
      </c>
      <c r="K125" s="104">
        <f t="shared" si="8"/>
        <v>35882.380000000005</v>
      </c>
      <c r="L125" s="105">
        <v>6629</v>
      </c>
      <c r="M125" s="106">
        <f t="shared" si="9"/>
        <v>29253.380000000005</v>
      </c>
      <c r="N125" s="107">
        <f t="shared" si="10"/>
        <v>1000</v>
      </c>
      <c r="O125" s="108">
        <f t="shared" si="11"/>
        <v>30253.380000000005</v>
      </c>
      <c r="P125" s="157">
        <v>1210.1352000000002</v>
      </c>
      <c r="Q125" s="157">
        <v>2</v>
      </c>
      <c r="R125" s="157">
        <v>29041.2448</v>
      </c>
      <c r="S125" s="156">
        <v>156</v>
      </c>
    </row>
    <row r="126" spans="1:19" ht="15" customHeight="1" x14ac:dyDescent="0.25">
      <c r="A126" s="98">
        <v>125</v>
      </c>
      <c r="B126" s="147" t="s">
        <v>383</v>
      </c>
      <c r="C126" s="99" t="s">
        <v>23</v>
      </c>
      <c r="D126" s="99" t="s">
        <v>384</v>
      </c>
      <c r="E126" s="100">
        <v>4</v>
      </c>
      <c r="F126" s="100">
        <v>4</v>
      </c>
      <c r="G126" s="100">
        <v>107</v>
      </c>
      <c r="H126" s="101">
        <v>1</v>
      </c>
      <c r="I126" s="102">
        <f t="shared" si="6"/>
        <v>29838.240000000002</v>
      </c>
      <c r="J126" s="103">
        <f t="shared" si="7"/>
        <v>6044.14</v>
      </c>
      <c r="K126" s="104">
        <f t="shared" si="8"/>
        <v>35882.380000000005</v>
      </c>
      <c r="L126" s="105">
        <v>8364</v>
      </c>
      <c r="M126" s="106">
        <f t="shared" si="9"/>
        <v>27518.380000000005</v>
      </c>
      <c r="N126" s="107">
        <f t="shared" si="10"/>
        <v>1000</v>
      </c>
      <c r="O126" s="108">
        <f t="shared" si="11"/>
        <v>28518.380000000005</v>
      </c>
      <c r="P126" s="157">
        <v>1140.7352000000001</v>
      </c>
      <c r="Q126" s="157">
        <v>2</v>
      </c>
      <c r="R126" s="157">
        <v>27375.644800000002</v>
      </c>
      <c r="S126" s="156">
        <v>157</v>
      </c>
    </row>
    <row r="127" spans="1:19" ht="15" customHeight="1" x14ac:dyDescent="0.25">
      <c r="A127" s="98">
        <v>126</v>
      </c>
      <c r="B127" s="147" t="s">
        <v>385</v>
      </c>
      <c r="C127" s="99" t="s">
        <v>23</v>
      </c>
      <c r="D127" s="99" t="s">
        <v>386</v>
      </c>
      <c r="E127" s="100">
        <v>5</v>
      </c>
      <c r="F127" s="100">
        <v>5</v>
      </c>
      <c r="G127" s="100">
        <v>126</v>
      </c>
      <c r="H127" s="101">
        <v>2</v>
      </c>
      <c r="I127" s="102">
        <f t="shared" si="6"/>
        <v>37297.800000000003</v>
      </c>
      <c r="J127" s="103">
        <f t="shared" si="7"/>
        <v>6044.14</v>
      </c>
      <c r="K127" s="104">
        <f t="shared" si="8"/>
        <v>43341.94</v>
      </c>
      <c r="L127" s="105">
        <v>10100</v>
      </c>
      <c r="M127" s="106">
        <f t="shared" si="9"/>
        <v>33241.94</v>
      </c>
      <c r="N127" s="107">
        <f t="shared" si="10"/>
        <v>2000</v>
      </c>
      <c r="O127" s="108">
        <f t="shared" si="11"/>
        <v>35241.94</v>
      </c>
      <c r="P127" s="157">
        <v>1409.6776000000002</v>
      </c>
      <c r="Q127" s="157">
        <v>2</v>
      </c>
      <c r="R127" s="157">
        <v>33830.2624</v>
      </c>
      <c r="S127" s="156">
        <v>158</v>
      </c>
    </row>
    <row r="128" spans="1:19" ht="15" customHeight="1" x14ac:dyDescent="0.25">
      <c r="A128" s="98">
        <v>127</v>
      </c>
      <c r="B128" s="147" t="s">
        <v>387</v>
      </c>
      <c r="C128" s="99" t="s">
        <v>23</v>
      </c>
      <c r="D128" s="99" t="s">
        <v>388</v>
      </c>
      <c r="E128" s="100">
        <v>5</v>
      </c>
      <c r="F128" s="100">
        <v>5</v>
      </c>
      <c r="G128" s="100">
        <v>122</v>
      </c>
      <c r="H128" s="101"/>
      <c r="I128" s="102">
        <f t="shared" si="6"/>
        <v>37297.800000000003</v>
      </c>
      <c r="J128" s="103">
        <f t="shared" si="7"/>
        <v>6044.14</v>
      </c>
      <c r="K128" s="104">
        <f t="shared" si="8"/>
        <v>43341.94</v>
      </c>
      <c r="L128" s="105">
        <v>10100</v>
      </c>
      <c r="M128" s="106">
        <f t="shared" si="9"/>
        <v>33241.94</v>
      </c>
      <c r="N128" s="107">
        <f t="shared" si="10"/>
        <v>0</v>
      </c>
      <c r="O128" s="108">
        <f t="shared" si="11"/>
        <v>33241.94</v>
      </c>
      <c r="P128" s="157">
        <v>1329.6776000000002</v>
      </c>
      <c r="Q128" s="157">
        <v>2</v>
      </c>
      <c r="R128" s="157">
        <v>31910.262400000003</v>
      </c>
      <c r="S128" s="156">
        <v>159</v>
      </c>
    </row>
    <row r="129" spans="1:19" ht="15" customHeight="1" x14ac:dyDescent="0.25">
      <c r="A129" s="98">
        <v>128</v>
      </c>
      <c r="B129" s="147" t="s">
        <v>10</v>
      </c>
      <c r="C129" s="99" t="s">
        <v>23</v>
      </c>
      <c r="D129" s="99" t="s">
        <v>389</v>
      </c>
      <c r="E129" s="100">
        <v>5</v>
      </c>
      <c r="F129" s="100">
        <v>5</v>
      </c>
      <c r="G129" s="100">
        <v>132</v>
      </c>
      <c r="H129" s="101"/>
      <c r="I129" s="102">
        <f t="shared" si="6"/>
        <v>37297.800000000003</v>
      </c>
      <c r="J129" s="103">
        <f t="shared" si="7"/>
        <v>6044.14</v>
      </c>
      <c r="K129" s="104">
        <f t="shared" si="8"/>
        <v>43341.94</v>
      </c>
      <c r="L129" s="105">
        <v>10100</v>
      </c>
      <c r="M129" s="106">
        <f t="shared" si="9"/>
        <v>33241.94</v>
      </c>
      <c r="N129" s="107">
        <f t="shared" si="10"/>
        <v>0</v>
      </c>
      <c r="O129" s="108">
        <f t="shared" si="11"/>
        <v>33241.94</v>
      </c>
      <c r="P129" s="157">
        <v>1329.6776000000002</v>
      </c>
      <c r="Q129" s="157">
        <v>2</v>
      </c>
      <c r="R129" s="157">
        <v>31910.262400000003</v>
      </c>
      <c r="S129" s="156">
        <v>160</v>
      </c>
    </row>
    <row r="130" spans="1:19" ht="15" customHeight="1" x14ac:dyDescent="0.25">
      <c r="A130" s="98">
        <v>129</v>
      </c>
      <c r="B130" s="147" t="s">
        <v>390</v>
      </c>
      <c r="C130" s="99" t="s">
        <v>391</v>
      </c>
      <c r="D130" s="99" t="s">
        <v>392</v>
      </c>
      <c r="E130" s="100">
        <v>2</v>
      </c>
      <c r="F130" s="100">
        <v>2</v>
      </c>
      <c r="G130" s="100">
        <v>49</v>
      </c>
      <c r="H130" s="101"/>
      <c r="I130" s="102">
        <f t="shared" si="6"/>
        <v>14919.12</v>
      </c>
      <c r="J130" s="103">
        <f t="shared" si="7"/>
        <v>6044.14</v>
      </c>
      <c r="K130" s="104">
        <f t="shared" si="8"/>
        <v>20963.260000000002</v>
      </c>
      <c r="L130" s="105">
        <v>4893</v>
      </c>
      <c r="M130" s="106">
        <f t="shared" si="9"/>
        <v>16070.260000000002</v>
      </c>
      <c r="N130" s="107">
        <f t="shared" si="10"/>
        <v>0</v>
      </c>
      <c r="O130" s="108">
        <f t="shared" si="11"/>
        <v>16070.260000000002</v>
      </c>
      <c r="P130" s="157">
        <v>642.81040000000007</v>
      </c>
      <c r="Q130" s="157">
        <v>2</v>
      </c>
      <c r="R130" s="157">
        <v>15425.4496</v>
      </c>
      <c r="S130" s="156">
        <v>161</v>
      </c>
    </row>
    <row r="131" spans="1:19" ht="15" customHeight="1" x14ac:dyDescent="0.25">
      <c r="A131" s="98">
        <v>130</v>
      </c>
      <c r="B131" s="147" t="s">
        <v>393</v>
      </c>
      <c r="C131" s="99" t="s">
        <v>394</v>
      </c>
      <c r="D131" s="99" t="s">
        <v>209</v>
      </c>
      <c r="E131" s="100">
        <v>4</v>
      </c>
      <c r="F131" s="100">
        <v>4</v>
      </c>
      <c r="G131" s="100">
        <v>83</v>
      </c>
      <c r="H131" s="101">
        <v>2</v>
      </c>
      <c r="I131" s="102">
        <f t="shared" ref="I131:I190" si="12">F131*7459.56</f>
        <v>29838.240000000002</v>
      </c>
      <c r="J131" s="103">
        <f t="shared" ref="J131:J190" si="13">6044.14</f>
        <v>6044.14</v>
      </c>
      <c r="K131" s="104">
        <f t="shared" ref="K131:K190" si="14">I131+J131</f>
        <v>35882.380000000005</v>
      </c>
      <c r="L131" s="105">
        <v>8364</v>
      </c>
      <c r="M131" s="106">
        <f t="shared" ref="M131:M174" si="15">K131-L131</f>
        <v>27518.380000000005</v>
      </c>
      <c r="N131" s="107">
        <f t="shared" ref="N131:N174" si="16">H131*1000</f>
        <v>2000</v>
      </c>
      <c r="O131" s="108">
        <f t="shared" ref="O131:O192" si="17">M131+N131</f>
        <v>29518.380000000005</v>
      </c>
      <c r="P131" s="157">
        <v>1180.7352000000001</v>
      </c>
      <c r="Q131" s="157">
        <v>2</v>
      </c>
      <c r="R131" s="157">
        <v>28335.644800000002</v>
      </c>
      <c r="S131" s="156">
        <v>162</v>
      </c>
    </row>
    <row r="132" spans="1:19" ht="15" customHeight="1" x14ac:dyDescent="0.25">
      <c r="A132" s="98">
        <v>131</v>
      </c>
      <c r="B132" s="147" t="s">
        <v>395</v>
      </c>
      <c r="C132" s="99" t="s">
        <v>394</v>
      </c>
      <c r="D132" s="99" t="s">
        <v>127</v>
      </c>
      <c r="E132" s="100">
        <v>2</v>
      </c>
      <c r="F132" s="100">
        <v>2</v>
      </c>
      <c r="G132" s="100">
        <v>46</v>
      </c>
      <c r="H132" s="101">
        <v>1</v>
      </c>
      <c r="I132" s="102">
        <f t="shared" si="12"/>
        <v>14919.12</v>
      </c>
      <c r="J132" s="103">
        <f t="shared" si="13"/>
        <v>6044.14</v>
      </c>
      <c r="K132" s="104">
        <f t="shared" si="14"/>
        <v>20963.260000000002</v>
      </c>
      <c r="L132" s="105">
        <v>6629</v>
      </c>
      <c r="M132" s="106">
        <f t="shared" si="15"/>
        <v>14334.260000000002</v>
      </c>
      <c r="N132" s="107">
        <f t="shared" si="16"/>
        <v>1000</v>
      </c>
      <c r="O132" s="108">
        <f t="shared" si="17"/>
        <v>15334.260000000002</v>
      </c>
      <c r="P132" s="157">
        <v>613.37040000000002</v>
      </c>
      <c r="Q132" s="157">
        <v>2</v>
      </c>
      <c r="R132" s="157">
        <v>14718.8896</v>
      </c>
      <c r="S132" s="156">
        <v>163</v>
      </c>
    </row>
    <row r="133" spans="1:19" ht="15" customHeight="1" x14ac:dyDescent="0.25">
      <c r="A133" s="98">
        <v>132</v>
      </c>
      <c r="B133" s="147" t="s">
        <v>396</v>
      </c>
      <c r="C133" s="99" t="s">
        <v>397</v>
      </c>
      <c r="D133" s="99" t="s">
        <v>398</v>
      </c>
      <c r="E133" s="100">
        <v>7</v>
      </c>
      <c r="F133" s="100">
        <v>7</v>
      </c>
      <c r="G133" s="100">
        <v>186</v>
      </c>
      <c r="H133" s="101">
        <v>5</v>
      </c>
      <c r="I133" s="102">
        <f t="shared" si="12"/>
        <v>52216.920000000006</v>
      </c>
      <c r="J133" s="103">
        <f t="shared" si="13"/>
        <v>6044.14</v>
      </c>
      <c r="K133" s="104">
        <f t="shared" si="14"/>
        <v>58261.060000000005</v>
      </c>
      <c r="L133" s="105">
        <v>13572</v>
      </c>
      <c r="M133" s="106">
        <f t="shared" si="15"/>
        <v>44689.060000000005</v>
      </c>
      <c r="N133" s="107">
        <f t="shared" si="16"/>
        <v>5000</v>
      </c>
      <c r="O133" s="108">
        <f t="shared" si="17"/>
        <v>49689.060000000005</v>
      </c>
      <c r="P133" s="157">
        <v>1987.5624</v>
      </c>
      <c r="Q133" s="157">
        <v>2</v>
      </c>
      <c r="R133" s="157">
        <v>47699.497599999995</v>
      </c>
      <c r="S133" s="156">
        <v>164</v>
      </c>
    </row>
    <row r="134" spans="1:19" ht="15" customHeight="1" x14ac:dyDescent="0.25">
      <c r="A134" s="98">
        <v>133</v>
      </c>
      <c r="B134" s="147" t="s">
        <v>399</v>
      </c>
      <c r="C134" s="99" t="s">
        <v>397</v>
      </c>
      <c r="D134" s="99" t="s">
        <v>400</v>
      </c>
      <c r="E134" s="100">
        <v>5</v>
      </c>
      <c r="F134" s="100">
        <v>5</v>
      </c>
      <c r="G134" s="100">
        <v>118</v>
      </c>
      <c r="H134" s="101">
        <v>1</v>
      </c>
      <c r="I134" s="102">
        <f t="shared" si="12"/>
        <v>37297.800000000003</v>
      </c>
      <c r="J134" s="103">
        <f t="shared" si="13"/>
        <v>6044.14</v>
      </c>
      <c r="K134" s="104">
        <f t="shared" si="14"/>
        <v>43341.94</v>
      </c>
      <c r="L134" s="105">
        <v>10100</v>
      </c>
      <c r="M134" s="106">
        <f t="shared" si="15"/>
        <v>33241.94</v>
      </c>
      <c r="N134" s="107">
        <f t="shared" si="16"/>
        <v>1000</v>
      </c>
      <c r="O134" s="108">
        <f t="shared" si="17"/>
        <v>34241.94</v>
      </c>
      <c r="P134" s="157">
        <v>1369.6776000000002</v>
      </c>
      <c r="Q134" s="157">
        <v>2</v>
      </c>
      <c r="R134" s="157">
        <v>32870.2624</v>
      </c>
      <c r="S134" s="156">
        <v>165</v>
      </c>
    </row>
    <row r="135" spans="1:19" ht="15" customHeight="1" x14ac:dyDescent="0.25">
      <c r="A135" s="98">
        <v>134</v>
      </c>
      <c r="B135" s="147" t="s">
        <v>401</v>
      </c>
      <c r="C135" s="110" t="s">
        <v>402</v>
      </c>
      <c r="D135" s="110" t="s">
        <v>403</v>
      </c>
      <c r="E135" s="100">
        <v>5</v>
      </c>
      <c r="F135" s="100">
        <v>5</v>
      </c>
      <c r="G135" s="100">
        <v>130</v>
      </c>
      <c r="H135" s="101">
        <v>1</v>
      </c>
      <c r="I135" s="102">
        <f t="shared" si="12"/>
        <v>37297.800000000003</v>
      </c>
      <c r="J135" s="103">
        <f t="shared" si="13"/>
        <v>6044.14</v>
      </c>
      <c r="K135" s="104">
        <f t="shared" si="14"/>
        <v>43341.94</v>
      </c>
      <c r="L135" s="105">
        <v>10100</v>
      </c>
      <c r="M135" s="106">
        <f t="shared" si="15"/>
        <v>33241.94</v>
      </c>
      <c r="N135" s="107">
        <f t="shared" si="16"/>
        <v>1000</v>
      </c>
      <c r="O135" s="108">
        <f t="shared" si="17"/>
        <v>34241.94</v>
      </c>
      <c r="P135" s="157">
        <v>0</v>
      </c>
      <c r="Q135" s="157">
        <v>0</v>
      </c>
      <c r="R135" s="157">
        <v>34241.94</v>
      </c>
      <c r="S135" s="156">
        <v>166</v>
      </c>
    </row>
    <row r="136" spans="1:19" ht="15" customHeight="1" x14ac:dyDescent="0.25">
      <c r="A136" s="98">
        <v>135</v>
      </c>
      <c r="B136" s="147" t="s">
        <v>404</v>
      </c>
      <c r="C136" s="99" t="s">
        <v>402</v>
      </c>
      <c r="D136" s="99" t="s">
        <v>119</v>
      </c>
      <c r="E136" s="100">
        <v>4</v>
      </c>
      <c r="F136" s="100">
        <v>4</v>
      </c>
      <c r="G136" s="100">
        <v>93</v>
      </c>
      <c r="H136" s="101">
        <v>2</v>
      </c>
      <c r="I136" s="102">
        <f t="shared" si="12"/>
        <v>29838.240000000002</v>
      </c>
      <c r="J136" s="103">
        <f t="shared" si="13"/>
        <v>6044.14</v>
      </c>
      <c r="K136" s="104">
        <f t="shared" si="14"/>
        <v>35882.380000000005</v>
      </c>
      <c r="L136" s="105">
        <v>8364</v>
      </c>
      <c r="M136" s="106">
        <f t="shared" si="15"/>
        <v>27518.380000000005</v>
      </c>
      <c r="N136" s="107">
        <f t="shared" si="16"/>
        <v>2000</v>
      </c>
      <c r="O136" s="108">
        <f t="shared" si="17"/>
        <v>29518.380000000005</v>
      </c>
      <c r="P136" s="157">
        <v>1180.7352000000001</v>
      </c>
      <c r="Q136" s="157">
        <v>2</v>
      </c>
      <c r="R136" s="157">
        <v>28335.644800000002</v>
      </c>
      <c r="S136" s="156">
        <v>167</v>
      </c>
    </row>
    <row r="137" spans="1:19" ht="15" customHeight="1" x14ac:dyDescent="0.25">
      <c r="A137" s="98">
        <v>136</v>
      </c>
      <c r="B137" s="147" t="s">
        <v>405</v>
      </c>
      <c r="C137" s="99" t="s">
        <v>402</v>
      </c>
      <c r="D137" s="99" t="s">
        <v>406</v>
      </c>
      <c r="E137" s="100">
        <v>7</v>
      </c>
      <c r="F137" s="100">
        <v>7</v>
      </c>
      <c r="G137" s="100">
        <v>182</v>
      </c>
      <c r="H137" s="101"/>
      <c r="I137" s="102">
        <f t="shared" si="12"/>
        <v>52216.920000000006</v>
      </c>
      <c r="J137" s="103">
        <f t="shared" si="13"/>
        <v>6044.14</v>
      </c>
      <c r="K137" s="104">
        <f t="shared" si="14"/>
        <v>58261.060000000005</v>
      </c>
      <c r="L137" s="105">
        <v>13572</v>
      </c>
      <c r="M137" s="106">
        <f t="shared" si="15"/>
        <v>44689.060000000005</v>
      </c>
      <c r="N137" s="107">
        <f t="shared" si="16"/>
        <v>0</v>
      </c>
      <c r="O137" s="108">
        <f t="shared" si="17"/>
        <v>44689.060000000005</v>
      </c>
      <c r="P137" s="157">
        <v>1787.5624</v>
      </c>
      <c r="Q137" s="157">
        <v>2</v>
      </c>
      <c r="R137" s="157">
        <v>42899.497599999995</v>
      </c>
      <c r="S137" s="156">
        <v>168</v>
      </c>
    </row>
    <row r="138" spans="1:19" ht="15" customHeight="1" x14ac:dyDescent="0.25">
      <c r="A138" s="98">
        <v>137</v>
      </c>
      <c r="B138" s="147" t="s">
        <v>407</v>
      </c>
      <c r="C138" s="99" t="s">
        <v>26</v>
      </c>
      <c r="D138" s="99" t="s">
        <v>347</v>
      </c>
      <c r="E138" s="100">
        <v>3</v>
      </c>
      <c r="F138" s="100">
        <v>3</v>
      </c>
      <c r="G138" s="100">
        <v>60</v>
      </c>
      <c r="H138" s="101"/>
      <c r="I138" s="102">
        <f t="shared" si="12"/>
        <v>22378.68</v>
      </c>
      <c r="J138" s="103">
        <f t="shared" si="13"/>
        <v>6044.14</v>
      </c>
      <c r="K138" s="104">
        <f t="shared" si="14"/>
        <v>28422.82</v>
      </c>
      <c r="L138" s="105">
        <v>6629</v>
      </c>
      <c r="M138" s="106">
        <f t="shared" si="15"/>
        <v>21793.82</v>
      </c>
      <c r="N138" s="107">
        <f t="shared" si="16"/>
        <v>0</v>
      </c>
      <c r="O138" s="108">
        <f t="shared" si="17"/>
        <v>21793.82</v>
      </c>
      <c r="P138" s="157">
        <v>871.75279999999998</v>
      </c>
      <c r="Q138" s="157">
        <v>2</v>
      </c>
      <c r="R138" s="157">
        <v>20920.067200000001</v>
      </c>
      <c r="S138" s="156">
        <v>169</v>
      </c>
    </row>
    <row r="139" spans="1:19" ht="15" customHeight="1" x14ac:dyDescent="0.25">
      <c r="A139" s="98">
        <v>138</v>
      </c>
      <c r="B139" s="147" t="s">
        <v>408</v>
      </c>
      <c r="C139" s="99" t="s">
        <v>26</v>
      </c>
      <c r="D139" s="99" t="s">
        <v>409</v>
      </c>
      <c r="E139" s="100">
        <v>2</v>
      </c>
      <c r="F139" s="100">
        <v>2</v>
      </c>
      <c r="G139" s="100">
        <v>32</v>
      </c>
      <c r="H139" s="101">
        <v>1</v>
      </c>
      <c r="I139" s="102">
        <f t="shared" si="12"/>
        <v>14919.12</v>
      </c>
      <c r="J139" s="103">
        <f t="shared" si="13"/>
        <v>6044.14</v>
      </c>
      <c r="K139" s="104">
        <f t="shared" si="14"/>
        <v>20963.260000000002</v>
      </c>
      <c r="L139" s="105">
        <v>4893</v>
      </c>
      <c r="M139" s="106">
        <f t="shared" si="15"/>
        <v>16070.260000000002</v>
      </c>
      <c r="N139" s="107">
        <f t="shared" si="16"/>
        <v>1000</v>
      </c>
      <c r="O139" s="108">
        <f t="shared" si="17"/>
        <v>17070.260000000002</v>
      </c>
      <c r="P139" s="157">
        <v>682.81039999999996</v>
      </c>
      <c r="Q139" s="157">
        <v>2</v>
      </c>
      <c r="R139" s="157">
        <v>16385.4496</v>
      </c>
      <c r="S139" s="156">
        <v>170</v>
      </c>
    </row>
    <row r="140" spans="1:19" ht="15" customHeight="1" x14ac:dyDescent="0.25">
      <c r="A140" s="98">
        <v>139</v>
      </c>
      <c r="B140" s="147" t="s">
        <v>410</v>
      </c>
      <c r="C140" s="99" t="s">
        <v>26</v>
      </c>
      <c r="D140" s="99" t="s">
        <v>411</v>
      </c>
      <c r="E140" s="100">
        <v>6</v>
      </c>
      <c r="F140" s="100">
        <v>6</v>
      </c>
      <c r="G140" s="100">
        <v>167</v>
      </c>
      <c r="H140" s="101"/>
      <c r="I140" s="102">
        <f t="shared" si="12"/>
        <v>44757.36</v>
      </c>
      <c r="J140" s="103">
        <f t="shared" si="13"/>
        <v>6044.14</v>
      </c>
      <c r="K140" s="104">
        <f t="shared" si="14"/>
        <v>50801.5</v>
      </c>
      <c r="L140" s="105">
        <v>11836</v>
      </c>
      <c r="M140" s="106">
        <f t="shared" si="15"/>
        <v>38965.5</v>
      </c>
      <c r="N140" s="107">
        <f t="shared" si="16"/>
        <v>0</v>
      </c>
      <c r="O140" s="108">
        <f t="shared" si="17"/>
        <v>38965.5</v>
      </c>
      <c r="P140" s="157">
        <v>1558.6200000000001</v>
      </c>
      <c r="Q140" s="157">
        <v>2</v>
      </c>
      <c r="R140" s="157">
        <v>37404.879999999997</v>
      </c>
      <c r="S140" s="156">
        <v>171</v>
      </c>
    </row>
    <row r="141" spans="1:19" ht="15" customHeight="1" x14ac:dyDescent="0.25">
      <c r="A141" s="98">
        <v>140</v>
      </c>
      <c r="B141" s="147" t="s">
        <v>412</v>
      </c>
      <c r="C141" s="99" t="s">
        <v>26</v>
      </c>
      <c r="D141" s="99" t="s">
        <v>413</v>
      </c>
      <c r="E141" s="100">
        <v>3</v>
      </c>
      <c r="F141" s="100">
        <v>3</v>
      </c>
      <c r="G141" s="100">
        <v>60</v>
      </c>
      <c r="H141" s="101"/>
      <c r="I141" s="102">
        <f t="shared" si="12"/>
        <v>22378.68</v>
      </c>
      <c r="J141" s="103">
        <f t="shared" si="13"/>
        <v>6044.14</v>
      </c>
      <c r="K141" s="104">
        <f t="shared" si="14"/>
        <v>28422.82</v>
      </c>
      <c r="L141" s="105">
        <v>6629</v>
      </c>
      <c r="M141" s="106">
        <f t="shared" si="15"/>
        <v>21793.82</v>
      </c>
      <c r="N141" s="107">
        <f t="shared" si="16"/>
        <v>0</v>
      </c>
      <c r="O141" s="108">
        <f t="shared" si="17"/>
        <v>21793.82</v>
      </c>
      <c r="P141" s="157">
        <v>871.75279999999998</v>
      </c>
      <c r="Q141" s="157">
        <v>2</v>
      </c>
      <c r="R141" s="157">
        <v>20920.067200000001</v>
      </c>
      <c r="S141" s="156">
        <v>172</v>
      </c>
    </row>
    <row r="142" spans="1:19" ht="15" customHeight="1" x14ac:dyDescent="0.25">
      <c r="A142" s="98">
        <v>141</v>
      </c>
      <c r="B142" s="147" t="s">
        <v>414</v>
      </c>
      <c r="C142" s="99" t="s">
        <v>26</v>
      </c>
      <c r="D142" s="99" t="s">
        <v>415</v>
      </c>
      <c r="E142" s="100">
        <v>6</v>
      </c>
      <c r="F142" s="100">
        <v>6</v>
      </c>
      <c r="G142" s="100">
        <v>135</v>
      </c>
      <c r="H142" s="101">
        <v>2</v>
      </c>
      <c r="I142" s="102">
        <f t="shared" si="12"/>
        <v>44757.36</v>
      </c>
      <c r="J142" s="103">
        <f t="shared" si="13"/>
        <v>6044.14</v>
      </c>
      <c r="K142" s="104">
        <f t="shared" si="14"/>
        <v>50801.5</v>
      </c>
      <c r="L142" s="105">
        <v>10100</v>
      </c>
      <c r="M142" s="106">
        <f t="shared" si="15"/>
        <v>40701.5</v>
      </c>
      <c r="N142" s="107">
        <f t="shared" si="16"/>
        <v>2000</v>
      </c>
      <c r="O142" s="108">
        <f t="shared" si="17"/>
        <v>42701.5</v>
      </c>
      <c r="P142" s="157">
        <v>1708.06</v>
      </c>
      <c r="Q142" s="157">
        <v>2</v>
      </c>
      <c r="R142" s="157">
        <v>40991.440000000002</v>
      </c>
      <c r="S142" s="156">
        <v>173</v>
      </c>
    </row>
    <row r="143" spans="1:19" ht="15" customHeight="1" x14ac:dyDescent="0.25">
      <c r="A143" s="98">
        <v>142</v>
      </c>
      <c r="B143" s="147" t="s">
        <v>416</v>
      </c>
      <c r="C143" s="99" t="s">
        <v>26</v>
      </c>
      <c r="D143" s="99" t="s">
        <v>417</v>
      </c>
      <c r="E143" s="100">
        <v>3</v>
      </c>
      <c r="F143" s="100">
        <v>3</v>
      </c>
      <c r="G143" s="100">
        <v>83</v>
      </c>
      <c r="H143" s="101"/>
      <c r="I143" s="102">
        <f t="shared" si="12"/>
        <v>22378.68</v>
      </c>
      <c r="J143" s="103">
        <f t="shared" si="13"/>
        <v>6044.14</v>
      </c>
      <c r="K143" s="104">
        <f t="shared" si="14"/>
        <v>28422.82</v>
      </c>
      <c r="L143" s="105">
        <v>6629</v>
      </c>
      <c r="M143" s="106">
        <f t="shared" si="15"/>
        <v>21793.82</v>
      </c>
      <c r="N143" s="107">
        <f t="shared" si="16"/>
        <v>0</v>
      </c>
      <c r="O143" s="108">
        <f t="shared" si="17"/>
        <v>21793.82</v>
      </c>
      <c r="P143" s="157">
        <v>871.75279999999998</v>
      </c>
      <c r="Q143" s="157">
        <v>2</v>
      </c>
      <c r="R143" s="157">
        <v>20920.067200000001</v>
      </c>
      <c r="S143" s="156">
        <v>174</v>
      </c>
    </row>
    <row r="144" spans="1:19" ht="15" customHeight="1" x14ac:dyDescent="0.25">
      <c r="A144" s="98">
        <v>143</v>
      </c>
      <c r="B144" s="147">
        <v>83001850243</v>
      </c>
      <c r="C144" s="99" t="s">
        <v>418</v>
      </c>
      <c r="D144" s="99" t="s">
        <v>127</v>
      </c>
      <c r="E144" s="100">
        <v>4</v>
      </c>
      <c r="F144" s="100">
        <v>4</v>
      </c>
      <c r="G144" s="100">
        <v>100</v>
      </c>
      <c r="H144" s="101">
        <v>1</v>
      </c>
      <c r="I144" s="102">
        <f t="shared" si="12"/>
        <v>29838.240000000002</v>
      </c>
      <c r="J144" s="103">
        <f t="shared" si="13"/>
        <v>6044.14</v>
      </c>
      <c r="K144" s="104">
        <f t="shared" si="14"/>
        <v>35882.380000000005</v>
      </c>
      <c r="L144" s="105">
        <v>10100</v>
      </c>
      <c r="M144" s="106">
        <f t="shared" si="15"/>
        <v>25782.380000000005</v>
      </c>
      <c r="N144" s="107">
        <f t="shared" si="16"/>
        <v>1000</v>
      </c>
      <c r="O144" s="108">
        <f t="shared" si="17"/>
        <v>26782.380000000005</v>
      </c>
      <c r="P144" s="157">
        <v>1071.2952</v>
      </c>
      <c r="Q144" s="157">
        <v>2</v>
      </c>
      <c r="R144" s="157">
        <v>25709.084800000001</v>
      </c>
      <c r="S144" s="156">
        <v>175</v>
      </c>
    </row>
    <row r="145" spans="1:19" ht="15" customHeight="1" x14ac:dyDescent="0.25">
      <c r="A145" s="98">
        <v>144</v>
      </c>
      <c r="B145" s="147" t="s">
        <v>419</v>
      </c>
      <c r="C145" s="99" t="s">
        <v>418</v>
      </c>
      <c r="D145" s="99" t="s">
        <v>420</v>
      </c>
      <c r="E145" s="100">
        <v>3</v>
      </c>
      <c r="F145" s="100">
        <v>3</v>
      </c>
      <c r="G145" s="100">
        <v>59</v>
      </c>
      <c r="H145" s="101"/>
      <c r="I145" s="102">
        <f t="shared" si="12"/>
        <v>22378.68</v>
      </c>
      <c r="J145" s="103">
        <f t="shared" si="13"/>
        <v>6044.14</v>
      </c>
      <c r="K145" s="104">
        <f t="shared" si="14"/>
        <v>28422.82</v>
      </c>
      <c r="L145" s="105">
        <v>6629</v>
      </c>
      <c r="M145" s="106">
        <f t="shared" si="15"/>
        <v>21793.82</v>
      </c>
      <c r="N145" s="107">
        <f t="shared" si="16"/>
        <v>0</v>
      </c>
      <c r="O145" s="108">
        <f t="shared" si="17"/>
        <v>21793.82</v>
      </c>
      <c r="P145" s="157">
        <v>871.75279999999998</v>
      </c>
      <c r="Q145" s="157">
        <v>2</v>
      </c>
      <c r="R145" s="157">
        <v>20920.067200000001</v>
      </c>
      <c r="S145" s="156">
        <v>176</v>
      </c>
    </row>
    <row r="146" spans="1:19" ht="15" customHeight="1" x14ac:dyDescent="0.25">
      <c r="A146" s="98">
        <v>145</v>
      </c>
      <c r="B146" s="147" t="s">
        <v>421</v>
      </c>
      <c r="C146" s="99" t="s">
        <v>422</v>
      </c>
      <c r="D146" s="99" t="s">
        <v>423</v>
      </c>
      <c r="E146" s="100">
        <v>2</v>
      </c>
      <c r="F146" s="100">
        <v>2</v>
      </c>
      <c r="G146" s="100">
        <v>53</v>
      </c>
      <c r="H146" s="101"/>
      <c r="I146" s="102">
        <f t="shared" si="12"/>
        <v>14919.12</v>
      </c>
      <c r="J146" s="103">
        <f t="shared" si="13"/>
        <v>6044.14</v>
      </c>
      <c r="K146" s="104">
        <f t="shared" si="14"/>
        <v>20963.260000000002</v>
      </c>
      <c r="L146" s="105">
        <v>4893</v>
      </c>
      <c r="M146" s="106">
        <f t="shared" si="15"/>
        <v>16070.260000000002</v>
      </c>
      <c r="N146" s="107">
        <f t="shared" si="16"/>
        <v>0</v>
      </c>
      <c r="O146" s="108">
        <f t="shared" si="17"/>
        <v>16070.260000000002</v>
      </c>
      <c r="P146" s="157">
        <v>642.81040000000007</v>
      </c>
      <c r="Q146" s="157">
        <v>2</v>
      </c>
      <c r="R146" s="157">
        <v>15425.4496</v>
      </c>
      <c r="S146" s="156">
        <v>177</v>
      </c>
    </row>
    <row r="147" spans="1:19" ht="15" customHeight="1" x14ac:dyDescent="0.25">
      <c r="A147" s="98">
        <v>146</v>
      </c>
      <c r="B147" s="147" t="s">
        <v>29</v>
      </c>
      <c r="C147" s="99" t="s">
        <v>422</v>
      </c>
      <c r="D147" s="99" t="s">
        <v>30</v>
      </c>
      <c r="E147" s="100">
        <v>3</v>
      </c>
      <c r="F147" s="100">
        <v>3</v>
      </c>
      <c r="G147" s="100">
        <v>71</v>
      </c>
      <c r="H147" s="101">
        <v>4</v>
      </c>
      <c r="I147" s="102">
        <f t="shared" si="12"/>
        <v>22378.68</v>
      </c>
      <c r="J147" s="103">
        <f t="shared" si="13"/>
        <v>6044.14</v>
      </c>
      <c r="K147" s="104">
        <f t="shared" si="14"/>
        <v>28422.82</v>
      </c>
      <c r="L147" s="105">
        <v>6629</v>
      </c>
      <c r="M147" s="106">
        <f t="shared" si="15"/>
        <v>21793.82</v>
      </c>
      <c r="N147" s="107">
        <f t="shared" si="16"/>
        <v>4000</v>
      </c>
      <c r="O147" s="108">
        <f t="shared" si="17"/>
        <v>25793.82</v>
      </c>
      <c r="P147" s="157">
        <v>1031.7528</v>
      </c>
      <c r="Q147" s="157">
        <v>2</v>
      </c>
      <c r="R147" s="157">
        <v>24760.067200000001</v>
      </c>
      <c r="S147" s="156">
        <v>178</v>
      </c>
    </row>
    <row r="148" spans="1:19" ht="15" customHeight="1" x14ac:dyDescent="0.25">
      <c r="A148" s="98">
        <v>147</v>
      </c>
      <c r="B148" s="147" t="s">
        <v>424</v>
      </c>
      <c r="C148" s="99" t="s">
        <v>422</v>
      </c>
      <c r="D148" s="99" t="s">
        <v>315</v>
      </c>
      <c r="E148" s="100">
        <v>7</v>
      </c>
      <c r="F148" s="100">
        <v>7</v>
      </c>
      <c r="G148" s="100">
        <v>180</v>
      </c>
      <c r="H148" s="101">
        <v>1</v>
      </c>
      <c r="I148" s="102">
        <f t="shared" si="12"/>
        <v>52216.920000000006</v>
      </c>
      <c r="J148" s="103">
        <f t="shared" si="13"/>
        <v>6044.14</v>
      </c>
      <c r="K148" s="104">
        <f t="shared" si="14"/>
        <v>58261.060000000005</v>
      </c>
      <c r="L148" s="105">
        <v>11836</v>
      </c>
      <c r="M148" s="106">
        <f t="shared" si="15"/>
        <v>46425.060000000005</v>
      </c>
      <c r="N148" s="107">
        <f t="shared" si="16"/>
        <v>1000</v>
      </c>
      <c r="O148" s="108">
        <f t="shared" si="17"/>
        <v>47425.060000000005</v>
      </c>
      <c r="P148" s="157">
        <v>1897.0023999999999</v>
      </c>
      <c r="Q148" s="157">
        <v>2</v>
      </c>
      <c r="R148" s="157">
        <v>45526.0576</v>
      </c>
      <c r="S148" s="156">
        <v>179</v>
      </c>
    </row>
    <row r="149" spans="1:19" ht="15" customHeight="1" x14ac:dyDescent="0.25">
      <c r="A149" s="98">
        <v>148</v>
      </c>
      <c r="B149" s="147" t="s">
        <v>425</v>
      </c>
      <c r="C149" s="99" t="s">
        <v>426</v>
      </c>
      <c r="D149" s="99" t="s">
        <v>427</v>
      </c>
      <c r="E149" s="100">
        <v>6</v>
      </c>
      <c r="F149" s="100">
        <v>6</v>
      </c>
      <c r="G149" s="100">
        <v>144</v>
      </c>
      <c r="H149" s="101">
        <v>2</v>
      </c>
      <c r="I149" s="102">
        <f t="shared" si="12"/>
        <v>44757.36</v>
      </c>
      <c r="J149" s="103">
        <f t="shared" si="13"/>
        <v>6044.14</v>
      </c>
      <c r="K149" s="104">
        <f t="shared" si="14"/>
        <v>50801.5</v>
      </c>
      <c r="L149" s="105">
        <v>11836</v>
      </c>
      <c r="M149" s="106">
        <f t="shared" si="15"/>
        <v>38965.5</v>
      </c>
      <c r="N149" s="107">
        <f t="shared" si="16"/>
        <v>2000</v>
      </c>
      <c r="O149" s="108">
        <f t="shared" si="17"/>
        <v>40965.5</v>
      </c>
      <c r="P149" s="157">
        <v>1638.6200000000001</v>
      </c>
      <c r="Q149" s="157">
        <v>2</v>
      </c>
      <c r="R149" s="157">
        <v>39324.879999999997</v>
      </c>
      <c r="S149" s="156">
        <v>180</v>
      </c>
    </row>
    <row r="150" spans="1:19" ht="15" customHeight="1" x14ac:dyDescent="0.25">
      <c r="A150" s="98">
        <v>149</v>
      </c>
      <c r="B150" s="147" t="s">
        <v>428</v>
      </c>
      <c r="C150" s="99" t="s">
        <v>429</v>
      </c>
      <c r="D150" s="99" t="s">
        <v>121</v>
      </c>
      <c r="E150" s="100">
        <v>5</v>
      </c>
      <c r="F150" s="100">
        <v>5</v>
      </c>
      <c r="G150" s="100">
        <v>120</v>
      </c>
      <c r="H150" s="101">
        <v>1</v>
      </c>
      <c r="I150" s="102">
        <f t="shared" si="12"/>
        <v>37297.800000000003</v>
      </c>
      <c r="J150" s="103">
        <f t="shared" si="13"/>
        <v>6044.14</v>
      </c>
      <c r="K150" s="104">
        <f t="shared" si="14"/>
        <v>43341.94</v>
      </c>
      <c r="L150" s="105">
        <v>10100</v>
      </c>
      <c r="M150" s="106">
        <f t="shared" si="15"/>
        <v>33241.94</v>
      </c>
      <c r="N150" s="107">
        <f t="shared" si="16"/>
        <v>1000</v>
      </c>
      <c r="O150" s="108">
        <f t="shared" si="17"/>
        <v>34241.94</v>
      </c>
      <c r="P150" s="157">
        <v>1369.6776000000002</v>
      </c>
      <c r="Q150" s="157">
        <v>2</v>
      </c>
      <c r="R150" s="157">
        <v>32870.2624</v>
      </c>
      <c r="S150" s="156">
        <v>181</v>
      </c>
    </row>
    <row r="151" spans="1:19" ht="15" customHeight="1" x14ac:dyDescent="0.25">
      <c r="A151" s="98">
        <v>150</v>
      </c>
      <c r="B151" s="147" t="s">
        <v>430</v>
      </c>
      <c r="C151" s="99" t="s">
        <v>429</v>
      </c>
      <c r="D151" s="99" t="s">
        <v>431</v>
      </c>
      <c r="E151" s="100">
        <v>3</v>
      </c>
      <c r="F151" s="100">
        <v>3</v>
      </c>
      <c r="G151" s="100">
        <v>57</v>
      </c>
      <c r="H151" s="101">
        <v>1</v>
      </c>
      <c r="I151" s="102">
        <f t="shared" si="12"/>
        <v>22378.68</v>
      </c>
      <c r="J151" s="103">
        <f t="shared" si="13"/>
        <v>6044.14</v>
      </c>
      <c r="K151" s="104">
        <f t="shared" si="14"/>
        <v>28422.82</v>
      </c>
      <c r="L151" s="105">
        <v>6629</v>
      </c>
      <c r="M151" s="106">
        <f t="shared" si="15"/>
        <v>21793.82</v>
      </c>
      <c r="N151" s="107">
        <f t="shared" si="16"/>
        <v>1000</v>
      </c>
      <c r="O151" s="108">
        <f t="shared" si="17"/>
        <v>22793.82</v>
      </c>
      <c r="P151" s="157">
        <v>911.75279999999998</v>
      </c>
      <c r="Q151" s="157">
        <v>2</v>
      </c>
      <c r="R151" s="157">
        <v>21880.067200000001</v>
      </c>
      <c r="S151" s="156">
        <v>182</v>
      </c>
    </row>
    <row r="152" spans="1:19" ht="15" customHeight="1" x14ac:dyDescent="0.25">
      <c r="A152" s="98">
        <v>151</v>
      </c>
      <c r="B152" s="147" t="s">
        <v>432</v>
      </c>
      <c r="C152" s="99" t="s">
        <v>429</v>
      </c>
      <c r="D152" s="99" t="s">
        <v>433</v>
      </c>
      <c r="E152" s="100">
        <v>4</v>
      </c>
      <c r="F152" s="100">
        <v>4</v>
      </c>
      <c r="G152" s="100">
        <v>90</v>
      </c>
      <c r="H152" s="101"/>
      <c r="I152" s="102">
        <f t="shared" si="12"/>
        <v>29838.240000000002</v>
      </c>
      <c r="J152" s="103">
        <f t="shared" si="13"/>
        <v>6044.14</v>
      </c>
      <c r="K152" s="104">
        <f t="shared" si="14"/>
        <v>35882.380000000005</v>
      </c>
      <c r="L152" s="105">
        <v>8364</v>
      </c>
      <c r="M152" s="106">
        <f t="shared" si="15"/>
        <v>27518.380000000005</v>
      </c>
      <c r="N152" s="107">
        <f t="shared" si="16"/>
        <v>0</v>
      </c>
      <c r="O152" s="108">
        <f t="shared" si="17"/>
        <v>27518.380000000005</v>
      </c>
      <c r="P152" s="157">
        <v>1100.7352000000001</v>
      </c>
      <c r="Q152" s="157">
        <v>2</v>
      </c>
      <c r="R152" s="157">
        <v>26415.644800000002</v>
      </c>
      <c r="S152" s="156">
        <v>183</v>
      </c>
    </row>
    <row r="153" spans="1:19" ht="15" customHeight="1" x14ac:dyDescent="0.25">
      <c r="A153" s="98">
        <v>152</v>
      </c>
      <c r="B153" s="147" t="s">
        <v>434</v>
      </c>
      <c r="C153" s="99" t="s">
        <v>429</v>
      </c>
      <c r="D153" s="99" t="s">
        <v>435</v>
      </c>
      <c r="E153" s="100">
        <v>4</v>
      </c>
      <c r="F153" s="100">
        <v>4</v>
      </c>
      <c r="G153" s="100">
        <v>91</v>
      </c>
      <c r="H153" s="101">
        <v>3</v>
      </c>
      <c r="I153" s="102">
        <f t="shared" si="12"/>
        <v>29838.240000000002</v>
      </c>
      <c r="J153" s="103">
        <f t="shared" si="13"/>
        <v>6044.14</v>
      </c>
      <c r="K153" s="104">
        <f t="shared" si="14"/>
        <v>35882.380000000005</v>
      </c>
      <c r="L153" s="105">
        <v>8364</v>
      </c>
      <c r="M153" s="106">
        <f t="shared" si="15"/>
        <v>27518.380000000005</v>
      </c>
      <c r="N153" s="107">
        <f t="shared" si="16"/>
        <v>3000</v>
      </c>
      <c r="O153" s="108">
        <f t="shared" si="17"/>
        <v>30518.380000000005</v>
      </c>
      <c r="P153" s="157">
        <v>1220.7352000000001</v>
      </c>
      <c r="Q153" s="157">
        <v>2</v>
      </c>
      <c r="R153" s="157">
        <v>29295.644800000002</v>
      </c>
      <c r="S153" s="156">
        <v>184</v>
      </c>
    </row>
    <row r="154" spans="1:19" ht="15" customHeight="1" x14ac:dyDescent="0.25">
      <c r="A154" s="98">
        <v>153</v>
      </c>
      <c r="B154" s="147" t="s">
        <v>436</v>
      </c>
      <c r="C154" s="99" t="s">
        <v>437</v>
      </c>
      <c r="D154" s="99" t="s">
        <v>320</v>
      </c>
      <c r="E154" s="100">
        <v>3</v>
      </c>
      <c r="F154" s="100">
        <v>3</v>
      </c>
      <c r="G154" s="100">
        <v>63</v>
      </c>
      <c r="H154" s="101"/>
      <c r="I154" s="102">
        <f t="shared" si="12"/>
        <v>22378.68</v>
      </c>
      <c r="J154" s="103">
        <f t="shared" si="13"/>
        <v>6044.14</v>
      </c>
      <c r="K154" s="104">
        <f t="shared" si="14"/>
        <v>28422.82</v>
      </c>
      <c r="L154" s="105">
        <v>6629</v>
      </c>
      <c r="M154" s="106">
        <f t="shared" si="15"/>
        <v>21793.82</v>
      </c>
      <c r="N154" s="107">
        <f t="shared" si="16"/>
        <v>0</v>
      </c>
      <c r="O154" s="108">
        <f t="shared" si="17"/>
        <v>21793.82</v>
      </c>
      <c r="P154" s="157">
        <v>871.75279999999998</v>
      </c>
      <c r="Q154" s="157">
        <v>2</v>
      </c>
      <c r="R154" s="157">
        <v>20920.067200000001</v>
      </c>
      <c r="S154" s="156">
        <v>185</v>
      </c>
    </row>
    <row r="155" spans="1:19" ht="15" customHeight="1" x14ac:dyDescent="0.25">
      <c r="A155" s="98">
        <v>154</v>
      </c>
      <c r="B155" s="147" t="s">
        <v>438</v>
      </c>
      <c r="C155" s="99" t="s">
        <v>437</v>
      </c>
      <c r="D155" s="99" t="s">
        <v>439</v>
      </c>
      <c r="E155" s="100">
        <v>1</v>
      </c>
      <c r="F155" s="100">
        <v>1</v>
      </c>
      <c r="G155" s="100">
        <v>24</v>
      </c>
      <c r="H155" s="101"/>
      <c r="I155" s="102">
        <f t="shared" si="12"/>
        <v>7459.56</v>
      </c>
      <c r="J155" s="103">
        <f t="shared" si="13"/>
        <v>6044.14</v>
      </c>
      <c r="K155" s="104">
        <f t="shared" si="14"/>
        <v>13503.7</v>
      </c>
      <c r="L155" s="105">
        <v>4893</v>
      </c>
      <c r="M155" s="106">
        <f t="shared" si="15"/>
        <v>8610.7000000000007</v>
      </c>
      <c r="N155" s="107">
        <f t="shared" si="16"/>
        <v>0</v>
      </c>
      <c r="O155" s="108">
        <f t="shared" si="17"/>
        <v>8610.7000000000007</v>
      </c>
      <c r="P155" s="157">
        <v>344.42800000000005</v>
      </c>
      <c r="Q155" s="157">
        <v>2</v>
      </c>
      <c r="R155" s="157">
        <v>8264.2720000000008</v>
      </c>
      <c r="S155" s="156">
        <v>186</v>
      </c>
    </row>
    <row r="156" spans="1:19" ht="15" customHeight="1" x14ac:dyDescent="0.25">
      <c r="A156" s="98">
        <v>155</v>
      </c>
      <c r="B156" s="147" t="s">
        <v>440</v>
      </c>
      <c r="C156" s="99" t="s">
        <v>441</v>
      </c>
      <c r="D156" s="99" t="s">
        <v>351</v>
      </c>
      <c r="E156" s="100">
        <v>2</v>
      </c>
      <c r="F156" s="100">
        <v>2</v>
      </c>
      <c r="G156" s="100">
        <v>36</v>
      </c>
      <c r="H156" s="101"/>
      <c r="I156" s="102">
        <f t="shared" si="12"/>
        <v>14919.12</v>
      </c>
      <c r="J156" s="103">
        <f t="shared" si="13"/>
        <v>6044.14</v>
      </c>
      <c r="K156" s="104">
        <f t="shared" si="14"/>
        <v>20963.260000000002</v>
      </c>
      <c r="L156" s="105">
        <v>4893</v>
      </c>
      <c r="M156" s="106">
        <f t="shared" si="15"/>
        <v>16070.260000000002</v>
      </c>
      <c r="N156" s="107">
        <f t="shared" si="16"/>
        <v>0</v>
      </c>
      <c r="O156" s="108">
        <f t="shared" si="17"/>
        <v>16070.260000000002</v>
      </c>
      <c r="P156" s="157">
        <v>642.81040000000007</v>
      </c>
      <c r="Q156" s="157">
        <v>2</v>
      </c>
      <c r="R156" s="157">
        <v>15425.4496</v>
      </c>
      <c r="S156" s="156">
        <v>187</v>
      </c>
    </row>
    <row r="157" spans="1:19" ht="15" customHeight="1" x14ac:dyDescent="0.25">
      <c r="A157" s="98">
        <v>156</v>
      </c>
      <c r="B157" s="147" t="s">
        <v>442</v>
      </c>
      <c r="C157" s="99" t="s">
        <v>443</v>
      </c>
      <c r="D157" s="99" t="s">
        <v>444</v>
      </c>
      <c r="E157" s="100">
        <v>2</v>
      </c>
      <c r="F157" s="100">
        <v>2</v>
      </c>
      <c r="G157" s="100">
        <v>37</v>
      </c>
      <c r="H157" s="101"/>
      <c r="I157" s="102">
        <f t="shared" si="12"/>
        <v>14919.12</v>
      </c>
      <c r="J157" s="103">
        <f t="shared" si="13"/>
        <v>6044.14</v>
      </c>
      <c r="K157" s="104">
        <f t="shared" si="14"/>
        <v>20963.260000000002</v>
      </c>
      <c r="L157" s="105">
        <v>4893</v>
      </c>
      <c r="M157" s="106">
        <f t="shared" si="15"/>
        <v>16070.260000000002</v>
      </c>
      <c r="N157" s="107">
        <f t="shared" si="16"/>
        <v>0</v>
      </c>
      <c r="O157" s="108">
        <f t="shared" si="17"/>
        <v>16070.260000000002</v>
      </c>
      <c r="P157" s="157">
        <v>642.81040000000007</v>
      </c>
      <c r="Q157" s="157">
        <v>2</v>
      </c>
      <c r="R157" s="157">
        <v>15425.4496</v>
      </c>
      <c r="S157" s="156">
        <v>188</v>
      </c>
    </row>
    <row r="158" spans="1:19" ht="15" customHeight="1" x14ac:dyDescent="0.25">
      <c r="A158" s="98">
        <v>157</v>
      </c>
      <c r="B158" s="149" t="s">
        <v>445</v>
      </c>
      <c r="C158" s="112" t="s">
        <v>443</v>
      </c>
      <c r="D158" s="112" t="s">
        <v>446</v>
      </c>
      <c r="E158" s="100">
        <v>2</v>
      </c>
      <c r="F158" s="100">
        <v>2</v>
      </c>
      <c r="G158" s="100">
        <v>36</v>
      </c>
      <c r="H158" s="101"/>
      <c r="I158" s="102">
        <f t="shared" si="12"/>
        <v>14919.12</v>
      </c>
      <c r="J158" s="103">
        <f t="shared" si="13"/>
        <v>6044.14</v>
      </c>
      <c r="K158" s="104">
        <f t="shared" si="14"/>
        <v>20963.260000000002</v>
      </c>
      <c r="L158" s="105">
        <v>4893</v>
      </c>
      <c r="M158" s="106">
        <f t="shared" si="15"/>
        <v>16070.260000000002</v>
      </c>
      <c r="N158" s="107">
        <f t="shared" si="16"/>
        <v>0</v>
      </c>
      <c r="O158" s="108">
        <f t="shared" si="17"/>
        <v>16070.260000000002</v>
      </c>
      <c r="P158" s="157">
        <v>642.81040000000007</v>
      </c>
      <c r="Q158" s="157">
        <v>2</v>
      </c>
      <c r="R158" s="157">
        <v>15425.4496</v>
      </c>
      <c r="S158" s="156">
        <v>189</v>
      </c>
    </row>
    <row r="159" spans="1:19" ht="15" customHeight="1" x14ac:dyDescent="0.25">
      <c r="A159" s="98">
        <v>158</v>
      </c>
      <c r="B159" s="147" t="s">
        <v>447</v>
      </c>
      <c r="C159" s="99" t="s">
        <v>32</v>
      </c>
      <c r="D159" s="99" t="s">
        <v>448</v>
      </c>
      <c r="E159" s="100">
        <v>4</v>
      </c>
      <c r="F159" s="100">
        <v>4</v>
      </c>
      <c r="G159" s="100">
        <v>85</v>
      </c>
      <c r="H159" s="101">
        <v>1</v>
      </c>
      <c r="I159" s="102">
        <f t="shared" si="12"/>
        <v>29838.240000000002</v>
      </c>
      <c r="J159" s="103">
        <f t="shared" si="13"/>
        <v>6044.14</v>
      </c>
      <c r="K159" s="104">
        <f t="shared" si="14"/>
        <v>35882.380000000005</v>
      </c>
      <c r="L159" s="105">
        <v>8364</v>
      </c>
      <c r="M159" s="106">
        <f t="shared" si="15"/>
        <v>27518.380000000005</v>
      </c>
      <c r="N159" s="107">
        <f t="shared" si="16"/>
        <v>1000</v>
      </c>
      <c r="O159" s="108">
        <f t="shared" si="17"/>
        <v>28518.380000000005</v>
      </c>
      <c r="P159" s="157">
        <v>1140.7352000000001</v>
      </c>
      <c r="Q159" s="157">
        <v>2</v>
      </c>
      <c r="R159" s="157">
        <v>27375.644800000002</v>
      </c>
      <c r="S159" s="156">
        <v>190</v>
      </c>
    </row>
    <row r="160" spans="1:19" ht="15" customHeight="1" x14ac:dyDescent="0.25">
      <c r="A160" s="98">
        <v>159</v>
      </c>
      <c r="B160" s="147" t="s">
        <v>449</v>
      </c>
      <c r="C160" s="99" t="s">
        <v>32</v>
      </c>
      <c r="D160" s="99" t="s">
        <v>450</v>
      </c>
      <c r="E160" s="100">
        <v>4</v>
      </c>
      <c r="F160" s="100">
        <v>4</v>
      </c>
      <c r="G160" s="100">
        <v>97</v>
      </c>
      <c r="H160" s="101">
        <v>1</v>
      </c>
      <c r="I160" s="102">
        <f t="shared" si="12"/>
        <v>29838.240000000002</v>
      </c>
      <c r="J160" s="103">
        <f t="shared" si="13"/>
        <v>6044.14</v>
      </c>
      <c r="K160" s="104">
        <f t="shared" si="14"/>
        <v>35882.380000000005</v>
      </c>
      <c r="L160" s="105">
        <v>8364</v>
      </c>
      <c r="M160" s="106">
        <f t="shared" si="15"/>
        <v>27518.380000000005</v>
      </c>
      <c r="N160" s="107">
        <f t="shared" si="16"/>
        <v>1000</v>
      </c>
      <c r="O160" s="108">
        <f t="shared" si="17"/>
        <v>28518.380000000005</v>
      </c>
      <c r="P160" s="157">
        <v>1140.7352000000001</v>
      </c>
      <c r="Q160" s="157">
        <v>2</v>
      </c>
      <c r="R160" s="157">
        <v>27375.644800000002</v>
      </c>
      <c r="S160" s="156">
        <v>191</v>
      </c>
    </row>
    <row r="161" spans="1:19" ht="15" customHeight="1" x14ac:dyDescent="0.25">
      <c r="A161" s="98">
        <v>160</v>
      </c>
      <c r="B161" s="147">
        <v>80020610244</v>
      </c>
      <c r="C161" s="99" t="s">
        <v>32</v>
      </c>
      <c r="D161" s="99" t="s">
        <v>451</v>
      </c>
      <c r="E161" s="100">
        <v>3</v>
      </c>
      <c r="F161" s="100">
        <v>3</v>
      </c>
      <c r="G161" s="100">
        <v>58</v>
      </c>
      <c r="H161" s="101">
        <v>1</v>
      </c>
      <c r="I161" s="102">
        <f t="shared" si="12"/>
        <v>22378.68</v>
      </c>
      <c r="J161" s="103">
        <f t="shared" si="13"/>
        <v>6044.14</v>
      </c>
      <c r="K161" s="104">
        <f t="shared" si="14"/>
        <v>28422.82</v>
      </c>
      <c r="L161" s="105">
        <v>6629</v>
      </c>
      <c r="M161" s="106">
        <f t="shared" si="15"/>
        <v>21793.82</v>
      </c>
      <c r="N161" s="107">
        <f t="shared" si="16"/>
        <v>1000</v>
      </c>
      <c r="O161" s="108">
        <f t="shared" si="17"/>
        <v>22793.82</v>
      </c>
      <c r="P161" s="157">
        <v>911.75279999999998</v>
      </c>
      <c r="Q161" s="157">
        <v>2</v>
      </c>
      <c r="R161" s="157">
        <v>21880.067200000001</v>
      </c>
      <c r="S161" s="156">
        <v>192</v>
      </c>
    </row>
    <row r="162" spans="1:19" ht="15" customHeight="1" x14ac:dyDescent="0.25">
      <c r="A162" s="98">
        <v>161</v>
      </c>
      <c r="B162" s="147" t="s">
        <v>452</v>
      </c>
      <c r="C162" s="99" t="s">
        <v>32</v>
      </c>
      <c r="D162" s="99" t="s">
        <v>453</v>
      </c>
      <c r="E162" s="100">
        <v>5</v>
      </c>
      <c r="F162" s="100">
        <v>5</v>
      </c>
      <c r="G162" s="100">
        <v>120</v>
      </c>
      <c r="H162" s="101">
        <v>1</v>
      </c>
      <c r="I162" s="102">
        <f t="shared" si="12"/>
        <v>37297.800000000003</v>
      </c>
      <c r="J162" s="103">
        <f t="shared" si="13"/>
        <v>6044.14</v>
      </c>
      <c r="K162" s="104">
        <f t="shared" si="14"/>
        <v>43341.94</v>
      </c>
      <c r="L162" s="105">
        <v>10100</v>
      </c>
      <c r="M162" s="106">
        <f t="shared" si="15"/>
        <v>33241.94</v>
      </c>
      <c r="N162" s="107">
        <f t="shared" si="16"/>
        <v>1000</v>
      </c>
      <c r="O162" s="108">
        <f t="shared" si="17"/>
        <v>34241.94</v>
      </c>
      <c r="P162" s="157">
        <v>1369.6776000000002</v>
      </c>
      <c r="Q162" s="157">
        <v>2</v>
      </c>
      <c r="R162" s="157">
        <v>32870.2624</v>
      </c>
      <c r="S162" s="156">
        <v>193</v>
      </c>
    </row>
    <row r="163" spans="1:19" ht="15" customHeight="1" x14ac:dyDescent="0.25">
      <c r="A163" s="98">
        <v>162</v>
      </c>
      <c r="B163" s="147" t="s">
        <v>33</v>
      </c>
      <c r="C163" s="99" t="s">
        <v>32</v>
      </c>
      <c r="D163" s="99" t="s">
        <v>454</v>
      </c>
      <c r="E163" s="100">
        <v>4</v>
      </c>
      <c r="F163" s="111">
        <v>3</v>
      </c>
      <c r="G163" s="100">
        <v>64</v>
      </c>
      <c r="H163" s="101"/>
      <c r="I163" s="102">
        <f t="shared" si="12"/>
        <v>22378.68</v>
      </c>
      <c r="J163" s="103">
        <f t="shared" si="13"/>
        <v>6044.14</v>
      </c>
      <c r="K163" s="104">
        <f t="shared" si="14"/>
        <v>28422.82</v>
      </c>
      <c r="L163" s="105">
        <v>6629</v>
      </c>
      <c r="M163" s="106">
        <f t="shared" si="15"/>
        <v>21793.82</v>
      </c>
      <c r="N163" s="107">
        <f t="shared" si="16"/>
        <v>0</v>
      </c>
      <c r="O163" s="108">
        <f t="shared" si="17"/>
        <v>21793.82</v>
      </c>
      <c r="P163" s="157">
        <v>871.75279999999998</v>
      </c>
      <c r="Q163" s="157">
        <v>2</v>
      </c>
      <c r="R163" s="157">
        <v>20920.067200000001</v>
      </c>
      <c r="S163" s="156">
        <v>194</v>
      </c>
    </row>
    <row r="164" spans="1:19" ht="15" customHeight="1" x14ac:dyDescent="0.25">
      <c r="A164" s="98">
        <v>163</v>
      </c>
      <c r="B164" s="147" t="s">
        <v>455</v>
      </c>
      <c r="C164" s="99" t="s">
        <v>32</v>
      </c>
      <c r="D164" s="99" t="s">
        <v>388</v>
      </c>
      <c r="E164" s="100">
        <v>3</v>
      </c>
      <c r="F164" s="100">
        <v>3</v>
      </c>
      <c r="G164" s="100">
        <v>72</v>
      </c>
      <c r="H164" s="101"/>
      <c r="I164" s="102">
        <f t="shared" si="12"/>
        <v>22378.68</v>
      </c>
      <c r="J164" s="103">
        <f t="shared" si="13"/>
        <v>6044.14</v>
      </c>
      <c r="K164" s="104">
        <f t="shared" si="14"/>
        <v>28422.82</v>
      </c>
      <c r="L164" s="105">
        <v>6629</v>
      </c>
      <c r="M164" s="106">
        <f t="shared" si="15"/>
        <v>21793.82</v>
      </c>
      <c r="N164" s="107">
        <f t="shared" si="16"/>
        <v>0</v>
      </c>
      <c r="O164" s="108">
        <f t="shared" si="17"/>
        <v>21793.82</v>
      </c>
      <c r="P164" s="157">
        <v>871.75279999999998</v>
      </c>
      <c r="Q164" s="157">
        <v>2</v>
      </c>
      <c r="R164" s="157">
        <v>20920.067200000001</v>
      </c>
      <c r="S164" s="156">
        <v>195</v>
      </c>
    </row>
    <row r="165" spans="1:19" ht="15" customHeight="1" x14ac:dyDescent="0.25">
      <c r="A165" s="98">
        <v>164</v>
      </c>
      <c r="B165" s="147" t="s">
        <v>29</v>
      </c>
      <c r="C165" s="99" t="s">
        <v>32</v>
      </c>
      <c r="D165" s="99" t="s">
        <v>30</v>
      </c>
      <c r="E165" s="100">
        <v>4</v>
      </c>
      <c r="F165" s="100">
        <v>4</v>
      </c>
      <c r="G165" s="100">
        <v>88</v>
      </c>
      <c r="H165" s="101"/>
      <c r="I165" s="102">
        <f t="shared" si="12"/>
        <v>29838.240000000002</v>
      </c>
      <c r="J165" s="103">
        <f t="shared" si="13"/>
        <v>6044.14</v>
      </c>
      <c r="K165" s="104">
        <f t="shared" si="14"/>
        <v>35882.380000000005</v>
      </c>
      <c r="L165" s="105">
        <v>8364</v>
      </c>
      <c r="M165" s="106">
        <f t="shared" si="15"/>
        <v>27518.380000000005</v>
      </c>
      <c r="N165" s="107">
        <f t="shared" si="16"/>
        <v>0</v>
      </c>
      <c r="O165" s="108">
        <f t="shared" si="17"/>
        <v>27518.380000000005</v>
      </c>
      <c r="P165" s="157">
        <v>1100.7352000000001</v>
      </c>
      <c r="Q165" s="157">
        <v>2</v>
      </c>
      <c r="R165" s="157">
        <v>26415.644800000002</v>
      </c>
      <c r="S165" s="156">
        <v>196</v>
      </c>
    </row>
    <row r="166" spans="1:19" ht="15" customHeight="1" x14ac:dyDescent="0.25">
      <c r="A166" s="98">
        <v>165</v>
      </c>
      <c r="B166" s="147" t="s">
        <v>456</v>
      </c>
      <c r="C166" s="99" t="s">
        <v>32</v>
      </c>
      <c r="D166" s="99" t="s">
        <v>457</v>
      </c>
      <c r="E166" s="100">
        <v>4</v>
      </c>
      <c r="F166" s="100">
        <v>4</v>
      </c>
      <c r="G166" s="100">
        <v>97</v>
      </c>
      <c r="H166" s="101">
        <v>1</v>
      </c>
      <c r="I166" s="102">
        <f t="shared" si="12"/>
        <v>29838.240000000002</v>
      </c>
      <c r="J166" s="103">
        <f t="shared" si="13"/>
        <v>6044.14</v>
      </c>
      <c r="K166" s="104">
        <f t="shared" si="14"/>
        <v>35882.380000000005</v>
      </c>
      <c r="L166" s="105">
        <v>8364</v>
      </c>
      <c r="M166" s="106">
        <f t="shared" si="15"/>
        <v>27518.380000000005</v>
      </c>
      <c r="N166" s="107">
        <f t="shared" si="16"/>
        <v>1000</v>
      </c>
      <c r="O166" s="108">
        <f t="shared" si="17"/>
        <v>28518.380000000005</v>
      </c>
      <c r="P166" s="157">
        <v>1140.7352000000001</v>
      </c>
      <c r="Q166" s="157">
        <v>2</v>
      </c>
      <c r="R166" s="157">
        <v>27375.644800000002</v>
      </c>
      <c r="S166" s="156">
        <v>197</v>
      </c>
    </row>
    <row r="167" spans="1:19" ht="15" customHeight="1" x14ac:dyDescent="0.25">
      <c r="A167" s="98">
        <v>166</v>
      </c>
      <c r="B167" s="147" t="s">
        <v>35</v>
      </c>
      <c r="C167" s="99" t="s">
        <v>32</v>
      </c>
      <c r="D167" s="99" t="s">
        <v>36</v>
      </c>
      <c r="E167" s="100">
        <v>5</v>
      </c>
      <c r="F167" s="111">
        <v>4</v>
      </c>
      <c r="G167" s="100">
        <v>107</v>
      </c>
      <c r="H167" s="101"/>
      <c r="I167" s="102">
        <f t="shared" si="12"/>
        <v>29838.240000000002</v>
      </c>
      <c r="J167" s="103">
        <f t="shared" si="13"/>
        <v>6044.14</v>
      </c>
      <c r="K167" s="104">
        <f t="shared" si="14"/>
        <v>35882.380000000005</v>
      </c>
      <c r="L167" s="105">
        <v>10100</v>
      </c>
      <c r="M167" s="106">
        <f t="shared" si="15"/>
        <v>25782.380000000005</v>
      </c>
      <c r="N167" s="107">
        <f t="shared" si="16"/>
        <v>0</v>
      </c>
      <c r="O167" s="108">
        <f t="shared" si="17"/>
        <v>25782.380000000005</v>
      </c>
      <c r="P167" s="157">
        <v>1031.2952</v>
      </c>
      <c r="Q167" s="157">
        <v>2</v>
      </c>
      <c r="R167" s="157">
        <v>24749.084800000001</v>
      </c>
      <c r="S167" s="156">
        <v>198</v>
      </c>
    </row>
    <row r="168" spans="1:19" ht="15" customHeight="1" x14ac:dyDescent="0.25">
      <c r="A168" s="98">
        <v>167</v>
      </c>
      <c r="B168" s="147" t="s">
        <v>458</v>
      </c>
      <c r="C168" s="99" t="s">
        <v>459</v>
      </c>
      <c r="D168" s="99" t="s">
        <v>315</v>
      </c>
      <c r="E168" s="100">
        <v>2</v>
      </c>
      <c r="F168" s="100">
        <v>2</v>
      </c>
      <c r="G168" s="100">
        <v>40</v>
      </c>
      <c r="H168" s="101"/>
      <c r="I168" s="102">
        <f t="shared" si="12"/>
        <v>14919.12</v>
      </c>
      <c r="J168" s="103">
        <f t="shared" si="13"/>
        <v>6044.14</v>
      </c>
      <c r="K168" s="104">
        <f t="shared" si="14"/>
        <v>20963.260000000002</v>
      </c>
      <c r="L168" s="105">
        <v>4893</v>
      </c>
      <c r="M168" s="106">
        <f t="shared" si="15"/>
        <v>16070.260000000002</v>
      </c>
      <c r="N168" s="107">
        <f t="shared" si="16"/>
        <v>0</v>
      </c>
      <c r="O168" s="108">
        <f t="shared" si="17"/>
        <v>16070.260000000002</v>
      </c>
      <c r="P168" s="157">
        <v>642.81040000000007</v>
      </c>
      <c r="Q168" s="157">
        <v>2</v>
      </c>
      <c r="R168" s="157">
        <v>15425.4496</v>
      </c>
      <c r="S168" s="156">
        <v>199</v>
      </c>
    </row>
    <row r="169" spans="1:19" ht="15" customHeight="1" x14ac:dyDescent="0.25">
      <c r="A169" s="98">
        <v>168</v>
      </c>
      <c r="B169" s="147" t="s">
        <v>460</v>
      </c>
      <c r="C169" s="99" t="s">
        <v>461</v>
      </c>
      <c r="D169" s="99" t="s">
        <v>462</v>
      </c>
      <c r="E169" s="100">
        <v>3</v>
      </c>
      <c r="F169" s="100">
        <v>3</v>
      </c>
      <c r="G169" s="100">
        <v>60</v>
      </c>
      <c r="H169" s="101"/>
      <c r="I169" s="102">
        <f t="shared" si="12"/>
        <v>22378.68</v>
      </c>
      <c r="J169" s="103">
        <f t="shared" si="13"/>
        <v>6044.14</v>
      </c>
      <c r="K169" s="104">
        <f t="shared" si="14"/>
        <v>28422.82</v>
      </c>
      <c r="L169" s="105">
        <v>6629</v>
      </c>
      <c r="M169" s="106">
        <f t="shared" si="15"/>
        <v>21793.82</v>
      </c>
      <c r="N169" s="107">
        <f t="shared" si="16"/>
        <v>0</v>
      </c>
      <c r="O169" s="108">
        <f t="shared" si="17"/>
        <v>21793.82</v>
      </c>
      <c r="P169" s="157">
        <v>871.75279999999998</v>
      </c>
      <c r="Q169" s="157">
        <v>2</v>
      </c>
      <c r="R169" s="157">
        <v>20920.067200000001</v>
      </c>
      <c r="S169" s="156">
        <v>200</v>
      </c>
    </row>
    <row r="170" spans="1:19" ht="15" customHeight="1" x14ac:dyDescent="0.25">
      <c r="A170" s="98">
        <v>169</v>
      </c>
      <c r="B170" s="147" t="s">
        <v>463</v>
      </c>
      <c r="C170" s="99" t="s">
        <v>461</v>
      </c>
      <c r="D170" s="99" t="s">
        <v>464</v>
      </c>
      <c r="E170" s="100">
        <v>5</v>
      </c>
      <c r="F170" s="100">
        <v>5</v>
      </c>
      <c r="G170" s="100">
        <v>136</v>
      </c>
      <c r="H170" s="101"/>
      <c r="I170" s="102">
        <f t="shared" si="12"/>
        <v>37297.800000000003</v>
      </c>
      <c r="J170" s="103">
        <f t="shared" si="13"/>
        <v>6044.14</v>
      </c>
      <c r="K170" s="104">
        <f t="shared" si="14"/>
        <v>43341.94</v>
      </c>
      <c r="L170" s="105">
        <v>11836</v>
      </c>
      <c r="M170" s="106">
        <f t="shared" si="15"/>
        <v>31505.940000000002</v>
      </c>
      <c r="N170" s="107">
        <f t="shared" si="16"/>
        <v>0</v>
      </c>
      <c r="O170" s="108">
        <f t="shared" si="17"/>
        <v>31505.940000000002</v>
      </c>
      <c r="P170" s="157">
        <v>1260.2375999999999</v>
      </c>
      <c r="Q170" s="157">
        <v>2</v>
      </c>
      <c r="R170" s="157">
        <v>30243.702399999998</v>
      </c>
      <c r="S170" s="156">
        <v>201</v>
      </c>
    </row>
    <row r="171" spans="1:19" ht="15" customHeight="1" x14ac:dyDescent="0.25">
      <c r="A171" s="98">
        <v>170</v>
      </c>
      <c r="B171" s="147" t="s">
        <v>465</v>
      </c>
      <c r="C171" s="99" t="s">
        <v>466</v>
      </c>
      <c r="D171" s="99" t="s">
        <v>315</v>
      </c>
      <c r="E171" s="100">
        <v>8</v>
      </c>
      <c r="F171" s="100">
        <v>8</v>
      </c>
      <c r="G171" s="100">
        <v>197</v>
      </c>
      <c r="H171" s="101">
        <v>2</v>
      </c>
      <c r="I171" s="102">
        <f t="shared" si="12"/>
        <v>59676.480000000003</v>
      </c>
      <c r="J171" s="103">
        <f t="shared" si="13"/>
        <v>6044.14</v>
      </c>
      <c r="K171" s="104">
        <f t="shared" si="14"/>
        <v>65720.62000000001</v>
      </c>
      <c r="L171" s="105">
        <v>15308</v>
      </c>
      <c r="M171" s="106">
        <f t="shared" si="15"/>
        <v>50412.62000000001</v>
      </c>
      <c r="N171" s="107">
        <f t="shared" si="16"/>
        <v>2000</v>
      </c>
      <c r="O171" s="108">
        <f t="shared" si="17"/>
        <v>52412.62000000001</v>
      </c>
      <c r="P171" s="157">
        <v>2096.5048000000002</v>
      </c>
      <c r="Q171" s="157">
        <v>2</v>
      </c>
      <c r="R171" s="157">
        <v>50314.1152</v>
      </c>
      <c r="S171" s="156">
        <v>202</v>
      </c>
    </row>
    <row r="172" spans="1:19" ht="15" customHeight="1" x14ac:dyDescent="0.25">
      <c r="A172" s="98">
        <v>171</v>
      </c>
      <c r="B172" s="147" t="s">
        <v>467</v>
      </c>
      <c r="C172" s="99" t="s">
        <v>468</v>
      </c>
      <c r="D172" s="99" t="s">
        <v>469</v>
      </c>
      <c r="E172" s="100">
        <v>3</v>
      </c>
      <c r="F172" s="100">
        <v>3</v>
      </c>
      <c r="G172" s="100">
        <v>74</v>
      </c>
      <c r="H172" s="101">
        <v>1</v>
      </c>
      <c r="I172" s="102">
        <f t="shared" si="12"/>
        <v>22378.68</v>
      </c>
      <c r="J172" s="103">
        <f t="shared" si="13"/>
        <v>6044.14</v>
      </c>
      <c r="K172" s="104">
        <f t="shared" si="14"/>
        <v>28422.82</v>
      </c>
      <c r="L172" s="105">
        <v>6629</v>
      </c>
      <c r="M172" s="106">
        <f t="shared" si="15"/>
        <v>21793.82</v>
      </c>
      <c r="N172" s="107">
        <f t="shared" si="16"/>
        <v>1000</v>
      </c>
      <c r="O172" s="108">
        <f t="shared" si="17"/>
        <v>22793.82</v>
      </c>
      <c r="P172" s="157">
        <v>911.75279999999998</v>
      </c>
      <c r="Q172" s="157">
        <v>2</v>
      </c>
      <c r="R172" s="157">
        <v>21880.067200000001</v>
      </c>
      <c r="S172" s="156">
        <v>203</v>
      </c>
    </row>
    <row r="173" spans="1:19" ht="15" customHeight="1" x14ac:dyDescent="0.25">
      <c r="A173" s="98">
        <v>172</v>
      </c>
      <c r="B173" s="147" t="s">
        <v>470</v>
      </c>
      <c r="C173" s="99" t="s">
        <v>468</v>
      </c>
      <c r="D173" s="99" t="s">
        <v>127</v>
      </c>
      <c r="E173" s="100">
        <v>4</v>
      </c>
      <c r="F173" s="100">
        <v>4</v>
      </c>
      <c r="G173" s="100">
        <v>81</v>
      </c>
      <c r="H173" s="101">
        <v>1</v>
      </c>
      <c r="I173" s="102">
        <f t="shared" si="12"/>
        <v>29838.240000000002</v>
      </c>
      <c r="J173" s="103">
        <f t="shared" si="13"/>
        <v>6044.14</v>
      </c>
      <c r="K173" s="104">
        <f t="shared" si="14"/>
        <v>35882.380000000005</v>
      </c>
      <c r="L173" s="105">
        <v>8364</v>
      </c>
      <c r="M173" s="106">
        <f t="shared" si="15"/>
        <v>27518.380000000005</v>
      </c>
      <c r="N173" s="107">
        <f t="shared" si="16"/>
        <v>1000</v>
      </c>
      <c r="O173" s="108">
        <f t="shared" si="17"/>
        <v>28518.380000000005</v>
      </c>
      <c r="P173" s="157">
        <v>1140.7352000000001</v>
      </c>
      <c r="Q173" s="157">
        <v>2</v>
      </c>
      <c r="R173" s="157">
        <v>27375.644800000002</v>
      </c>
      <c r="S173" s="156">
        <v>204</v>
      </c>
    </row>
    <row r="174" spans="1:19" ht="15" customHeight="1" x14ac:dyDescent="0.25">
      <c r="A174" s="98">
        <v>173</v>
      </c>
      <c r="B174" s="147" t="s">
        <v>471</v>
      </c>
      <c r="C174" s="99" t="s">
        <v>468</v>
      </c>
      <c r="D174" s="99" t="s">
        <v>209</v>
      </c>
      <c r="E174" s="100">
        <v>3</v>
      </c>
      <c r="F174" s="100">
        <v>3</v>
      </c>
      <c r="G174" s="100">
        <v>59</v>
      </c>
      <c r="H174" s="101">
        <v>2</v>
      </c>
      <c r="I174" s="102">
        <f t="shared" si="12"/>
        <v>22378.68</v>
      </c>
      <c r="J174" s="103">
        <f t="shared" si="13"/>
        <v>6044.14</v>
      </c>
      <c r="K174" s="104">
        <f t="shared" si="14"/>
        <v>28422.82</v>
      </c>
      <c r="L174" s="105">
        <v>6629</v>
      </c>
      <c r="M174" s="106">
        <f t="shared" si="15"/>
        <v>21793.82</v>
      </c>
      <c r="N174" s="107">
        <f t="shared" si="16"/>
        <v>2000</v>
      </c>
      <c r="O174" s="108">
        <f t="shared" si="17"/>
        <v>23793.82</v>
      </c>
      <c r="P174" s="157">
        <v>951.75279999999998</v>
      </c>
      <c r="Q174" s="157">
        <v>2</v>
      </c>
      <c r="R174" s="157">
        <v>22840.067200000001</v>
      </c>
      <c r="S174" s="156">
        <v>205</v>
      </c>
    </row>
    <row r="175" spans="1:19" ht="15" customHeight="1" x14ac:dyDescent="0.25">
      <c r="A175" s="98">
        <v>174</v>
      </c>
      <c r="B175" s="147"/>
      <c r="C175" s="118" t="s">
        <v>472</v>
      </c>
      <c r="D175" s="119" t="s">
        <v>473</v>
      </c>
      <c r="E175" s="120">
        <v>1</v>
      </c>
      <c r="F175" s="120">
        <v>1</v>
      </c>
      <c r="G175" s="120">
        <v>26</v>
      </c>
      <c r="H175" s="121"/>
      <c r="I175" s="102">
        <f t="shared" si="12"/>
        <v>7459.56</v>
      </c>
      <c r="J175" s="122">
        <f t="shared" si="13"/>
        <v>6044.14</v>
      </c>
      <c r="K175" s="104">
        <f t="shared" si="14"/>
        <v>13503.7</v>
      </c>
      <c r="L175" s="123"/>
      <c r="M175" s="106"/>
      <c r="N175" s="124"/>
      <c r="O175" s="108">
        <f>M175+N175</f>
        <v>0</v>
      </c>
      <c r="P175" s="157"/>
      <c r="Q175" s="157"/>
      <c r="R175" s="157"/>
      <c r="S175" s="16"/>
    </row>
    <row r="176" spans="1:19" ht="15" customHeight="1" x14ac:dyDescent="0.25">
      <c r="A176" s="98">
        <v>175</v>
      </c>
      <c r="B176" s="147"/>
      <c r="C176" s="118" t="s">
        <v>472</v>
      </c>
      <c r="D176" s="119" t="s">
        <v>474</v>
      </c>
      <c r="E176" s="120">
        <v>2</v>
      </c>
      <c r="F176" s="120">
        <v>2</v>
      </c>
      <c r="G176" s="120">
        <v>50</v>
      </c>
      <c r="H176" s="121">
        <v>2</v>
      </c>
      <c r="I176" s="102">
        <f t="shared" si="12"/>
        <v>14919.12</v>
      </c>
      <c r="J176" s="122">
        <f t="shared" si="13"/>
        <v>6044.14</v>
      </c>
      <c r="K176" s="104">
        <f t="shared" si="14"/>
        <v>20963.260000000002</v>
      </c>
      <c r="L176" s="125"/>
      <c r="M176" s="106"/>
      <c r="N176" s="124">
        <f>H176*1000</f>
        <v>2000</v>
      </c>
      <c r="O176" s="108"/>
      <c r="P176" s="157"/>
      <c r="Q176" s="157"/>
      <c r="R176" s="157"/>
      <c r="S176" s="16"/>
    </row>
    <row r="177" spans="1:27" ht="15" customHeight="1" x14ac:dyDescent="0.25">
      <c r="A177" s="98">
        <v>176</v>
      </c>
      <c r="B177" s="147"/>
      <c r="C177" s="118" t="s">
        <v>472</v>
      </c>
      <c r="D177" s="119" t="s">
        <v>475</v>
      </c>
      <c r="E177" s="120">
        <v>3</v>
      </c>
      <c r="F177" s="120">
        <v>3</v>
      </c>
      <c r="G177" s="120">
        <v>75</v>
      </c>
      <c r="H177" s="121">
        <v>5</v>
      </c>
      <c r="I177" s="102">
        <f t="shared" si="12"/>
        <v>22378.68</v>
      </c>
      <c r="J177" s="122">
        <f t="shared" si="13"/>
        <v>6044.14</v>
      </c>
      <c r="K177" s="104">
        <f t="shared" si="14"/>
        <v>28422.82</v>
      </c>
      <c r="L177" s="126"/>
      <c r="M177" s="106"/>
      <c r="N177" s="124">
        <f t="shared" ref="N177:N190" si="18">H177*1000</f>
        <v>5000</v>
      </c>
      <c r="O177" s="108"/>
      <c r="P177" s="157"/>
      <c r="Q177" s="157"/>
      <c r="R177" s="157"/>
      <c r="S177" s="16"/>
    </row>
    <row r="178" spans="1:27" ht="15" customHeight="1" x14ac:dyDescent="0.25">
      <c r="A178" s="98">
        <v>177</v>
      </c>
      <c r="B178" s="147"/>
      <c r="C178" s="118" t="s">
        <v>472</v>
      </c>
      <c r="D178" s="119" t="s">
        <v>476</v>
      </c>
      <c r="E178" s="120">
        <v>4</v>
      </c>
      <c r="F178" s="120">
        <v>4</v>
      </c>
      <c r="G178" s="120">
        <v>100</v>
      </c>
      <c r="H178" s="121"/>
      <c r="I178" s="102">
        <f t="shared" si="12"/>
        <v>29838.240000000002</v>
      </c>
      <c r="J178" s="122">
        <f t="shared" si="13"/>
        <v>6044.14</v>
      </c>
      <c r="K178" s="104">
        <f t="shared" si="14"/>
        <v>35882.380000000005</v>
      </c>
      <c r="L178" s="126"/>
      <c r="M178" s="106"/>
      <c r="N178" s="124">
        <f t="shared" si="18"/>
        <v>0</v>
      </c>
      <c r="O178" s="108"/>
      <c r="P178" s="157"/>
      <c r="Q178" s="157"/>
      <c r="R178" s="157"/>
      <c r="S178" s="16"/>
    </row>
    <row r="179" spans="1:27" ht="15" customHeight="1" x14ac:dyDescent="0.25">
      <c r="A179" s="98">
        <v>178</v>
      </c>
      <c r="B179" s="147"/>
      <c r="C179" s="118" t="s">
        <v>472</v>
      </c>
      <c r="D179" s="119" t="s">
        <v>477</v>
      </c>
      <c r="E179" s="120">
        <v>3</v>
      </c>
      <c r="F179" s="120">
        <v>3</v>
      </c>
      <c r="G179" s="120">
        <v>75</v>
      </c>
      <c r="H179" s="121"/>
      <c r="I179" s="102">
        <f t="shared" si="12"/>
        <v>22378.68</v>
      </c>
      <c r="J179" s="122">
        <f t="shared" si="13"/>
        <v>6044.14</v>
      </c>
      <c r="K179" s="104">
        <f t="shared" si="14"/>
        <v>28422.82</v>
      </c>
      <c r="L179" s="123"/>
      <c r="M179" s="106"/>
      <c r="N179" s="124">
        <f t="shared" si="18"/>
        <v>0</v>
      </c>
      <c r="O179" s="108"/>
      <c r="P179" s="157"/>
      <c r="Q179" s="157"/>
      <c r="R179" s="157"/>
      <c r="S179" s="16"/>
    </row>
    <row r="180" spans="1:27" ht="15" customHeight="1" x14ac:dyDescent="0.25">
      <c r="A180" s="98">
        <v>179</v>
      </c>
      <c r="B180" s="147"/>
      <c r="C180" s="118" t="s">
        <v>472</v>
      </c>
      <c r="D180" s="119" t="s">
        <v>478</v>
      </c>
      <c r="E180" s="120">
        <v>4</v>
      </c>
      <c r="F180" s="120">
        <v>4</v>
      </c>
      <c r="G180" s="120">
        <v>100</v>
      </c>
      <c r="H180" s="121">
        <v>5</v>
      </c>
      <c r="I180" s="102">
        <f t="shared" si="12"/>
        <v>29838.240000000002</v>
      </c>
      <c r="J180" s="122">
        <f t="shared" si="13"/>
        <v>6044.14</v>
      </c>
      <c r="K180" s="104">
        <f t="shared" si="14"/>
        <v>35882.380000000005</v>
      </c>
      <c r="L180" s="123"/>
      <c r="M180" s="106"/>
      <c r="N180" s="124">
        <f t="shared" si="18"/>
        <v>5000</v>
      </c>
      <c r="O180" s="108"/>
      <c r="P180" s="157"/>
      <c r="Q180" s="157"/>
      <c r="R180" s="157"/>
      <c r="S180" s="16"/>
    </row>
    <row r="181" spans="1:27" ht="15" customHeight="1" x14ac:dyDescent="0.25">
      <c r="A181" s="98">
        <v>180</v>
      </c>
      <c r="B181" s="147"/>
      <c r="C181" s="118" t="s">
        <v>472</v>
      </c>
      <c r="D181" s="119" t="s">
        <v>199</v>
      </c>
      <c r="E181" s="120">
        <v>2</v>
      </c>
      <c r="F181" s="120">
        <v>2</v>
      </c>
      <c r="G181" s="120">
        <v>50</v>
      </c>
      <c r="H181" s="121">
        <v>1</v>
      </c>
      <c r="I181" s="102">
        <f t="shared" si="12"/>
        <v>14919.12</v>
      </c>
      <c r="J181" s="122">
        <f t="shared" si="13"/>
        <v>6044.14</v>
      </c>
      <c r="K181" s="104">
        <f t="shared" si="14"/>
        <v>20963.260000000002</v>
      </c>
      <c r="L181" s="123"/>
      <c r="M181" s="106"/>
      <c r="N181" s="124">
        <f t="shared" si="18"/>
        <v>1000</v>
      </c>
      <c r="O181" s="108"/>
      <c r="P181" s="157"/>
      <c r="Q181" s="157"/>
      <c r="R181" s="157"/>
      <c r="S181" s="16"/>
    </row>
    <row r="182" spans="1:27" ht="15" customHeight="1" x14ac:dyDescent="0.25">
      <c r="A182" s="98">
        <v>181</v>
      </c>
      <c r="B182" s="147"/>
      <c r="C182" s="118" t="s">
        <v>472</v>
      </c>
      <c r="D182" s="119" t="s">
        <v>479</v>
      </c>
      <c r="E182" s="120">
        <v>2</v>
      </c>
      <c r="F182" s="120">
        <v>2</v>
      </c>
      <c r="G182" s="120">
        <v>50</v>
      </c>
      <c r="H182" s="121">
        <v>2</v>
      </c>
      <c r="I182" s="102">
        <f t="shared" si="12"/>
        <v>14919.12</v>
      </c>
      <c r="J182" s="122">
        <f t="shared" si="13"/>
        <v>6044.14</v>
      </c>
      <c r="K182" s="104">
        <f t="shared" si="14"/>
        <v>20963.260000000002</v>
      </c>
      <c r="L182" s="123"/>
      <c r="M182" s="106"/>
      <c r="N182" s="124">
        <f t="shared" si="18"/>
        <v>2000</v>
      </c>
      <c r="O182" s="108"/>
      <c r="P182" s="157"/>
      <c r="Q182" s="157"/>
      <c r="R182" s="157"/>
      <c r="S182" s="16"/>
    </row>
    <row r="183" spans="1:27" ht="15" customHeight="1" x14ac:dyDescent="0.25">
      <c r="A183" s="98">
        <v>182</v>
      </c>
      <c r="B183" s="147"/>
      <c r="C183" s="118" t="s">
        <v>472</v>
      </c>
      <c r="D183" s="119" t="s">
        <v>480</v>
      </c>
      <c r="E183" s="120">
        <v>3</v>
      </c>
      <c r="F183" s="120">
        <v>3</v>
      </c>
      <c r="G183" s="120">
        <v>75</v>
      </c>
      <c r="H183" s="121">
        <v>3</v>
      </c>
      <c r="I183" s="102">
        <f t="shared" si="12"/>
        <v>22378.68</v>
      </c>
      <c r="J183" s="122">
        <f t="shared" si="13"/>
        <v>6044.14</v>
      </c>
      <c r="K183" s="104">
        <f t="shared" si="14"/>
        <v>28422.82</v>
      </c>
      <c r="L183" s="123"/>
      <c r="M183" s="106"/>
      <c r="N183" s="124">
        <f t="shared" si="18"/>
        <v>3000</v>
      </c>
      <c r="O183" s="108"/>
      <c r="P183" s="157"/>
      <c r="Q183" s="157"/>
      <c r="R183" s="157"/>
      <c r="S183" s="16"/>
    </row>
    <row r="184" spans="1:27" ht="15" customHeight="1" x14ac:dyDescent="0.25">
      <c r="A184" s="98">
        <v>183</v>
      </c>
      <c r="B184" s="147"/>
      <c r="C184" s="118" t="s">
        <v>472</v>
      </c>
      <c r="D184" s="119" t="s">
        <v>481</v>
      </c>
      <c r="E184" s="120">
        <v>3</v>
      </c>
      <c r="F184" s="120">
        <v>3</v>
      </c>
      <c r="G184" s="120">
        <v>75</v>
      </c>
      <c r="H184" s="121">
        <v>1</v>
      </c>
      <c r="I184" s="102">
        <f t="shared" si="12"/>
        <v>22378.68</v>
      </c>
      <c r="J184" s="122">
        <f t="shared" si="13"/>
        <v>6044.14</v>
      </c>
      <c r="K184" s="104">
        <f t="shared" si="14"/>
        <v>28422.82</v>
      </c>
      <c r="L184" s="123"/>
      <c r="M184" s="106"/>
      <c r="N184" s="124">
        <f t="shared" si="18"/>
        <v>1000</v>
      </c>
      <c r="O184" s="108"/>
      <c r="P184" s="157"/>
      <c r="Q184" s="157"/>
      <c r="R184" s="157"/>
      <c r="S184" s="16"/>
    </row>
    <row r="185" spans="1:27" ht="15" customHeight="1" x14ac:dyDescent="0.25">
      <c r="A185" s="98">
        <v>184</v>
      </c>
      <c r="B185" s="147"/>
      <c r="C185" s="118" t="s">
        <v>472</v>
      </c>
      <c r="D185" s="119" t="s">
        <v>482</v>
      </c>
      <c r="E185" s="120">
        <v>6</v>
      </c>
      <c r="F185" s="120">
        <v>6</v>
      </c>
      <c r="G185" s="120">
        <v>150</v>
      </c>
      <c r="H185" s="121">
        <v>2</v>
      </c>
      <c r="I185" s="102">
        <f t="shared" si="12"/>
        <v>44757.36</v>
      </c>
      <c r="J185" s="122">
        <f t="shared" si="13"/>
        <v>6044.14</v>
      </c>
      <c r="K185" s="104">
        <f t="shared" si="14"/>
        <v>50801.5</v>
      </c>
      <c r="L185" s="123"/>
      <c r="M185" s="106"/>
      <c r="N185" s="124">
        <f t="shared" si="18"/>
        <v>2000</v>
      </c>
      <c r="O185" s="108"/>
      <c r="P185" s="157"/>
      <c r="Q185" s="157"/>
      <c r="R185" s="157"/>
      <c r="S185" s="16"/>
    </row>
    <row r="186" spans="1:27" ht="15" customHeight="1" x14ac:dyDescent="0.25">
      <c r="A186" s="98">
        <v>185</v>
      </c>
      <c r="B186" s="147"/>
      <c r="C186" s="118" t="s">
        <v>472</v>
      </c>
      <c r="D186" s="119" t="s">
        <v>483</v>
      </c>
      <c r="E186" s="120">
        <v>3</v>
      </c>
      <c r="F186" s="120">
        <v>3</v>
      </c>
      <c r="G186" s="120">
        <v>75</v>
      </c>
      <c r="H186" s="121"/>
      <c r="I186" s="102">
        <f t="shared" si="12"/>
        <v>22378.68</v>
      </c>
      <c r="J186" s="122">
        <f t="shared" si="13"/>
        <v>6044.14</v>
      </c>
      <c r="K186" s="104">
        <f t="shared" si="14"/>
        <v>28422.82</v>
      </c>
      <c r="L186" s="123"/>
      <c r="M186" s="106"/>
      <c r="N186" s="124">
        <f t="shared" si="18"/>
        <v>0</v>
      </c>
      <c r="O186" s="108"/>
      <c r="P186" s="157"/>
      <c r="Q186" s="157"/>
      <c r="R186" s="157"/>
      <c r="S186" s="16"/>
    </row>
    <row r="187" spans="1:27" ht="15" customHeight="1" x14ac:dyDescent="0.25">
      <c r="A187" s="98">
        <v>186</v>
      </c>
      <c r="B187" s="147"/>
      <c r="C187" s="118" t="s">
        <v>472</v>
      </c>
      <c r="D187" s="119" t="s">
        <v>484</v>
      </c>
      <c r="E187" s="120">
        <v>2</v>
      </c>
      <c r="F187" s="120">
        <v>2</v>
      </c>
      <c r="G187" s="120">
        <v>50</v>
      </c>
      <c r="H187" s="121">
        <v>3</v>
      </c>
      <c r="I187" s="102">
        <f t="shared" si="12"/>
        <v>14919.12</v>
      </c>
      <c r="J187" s="122">
        <f t="shared" si="13"/>
        <v>6044.14</v>
      </c>
      <c r="K187" s="104">
        <f t="shared" si="14"/>
        <v>20963.260000000002</v>
      </c>
      <c r="L187" s="123"/>
      <c r="M187" s="106"/>
      <c r="N187" s="124">
        <f t="shared" si="18"/>
        <v>3000</v>
      </c>
      <c r="O187" s="108"/>
      <c r="P187" s="157"/>
      <c r="Q187" s="157"/>
      <c r="R187" s="157"/>
      <c r="S187" s="16"/>
    </row>
    <row r="188" spans="1:27" ht="15" customHeight="1" x14ac:dyDescent="0.25">
      <c r="A188" s="98">
        <v>187</v>
      </c>
      <c r="B188" s="147"/>
      <c r="C188" s="118" t="s">
        <v>472</v>
      </c>
      <c r="D188" s="119" t="s">
        <v>485</v>
      </c>
      <c r="E188" s="120">
        <v>1</v>
      </c>
      <c r="F188" s="120">
        <v>1</v>
      </c>
      <c r="G188" s="120">
        <v>29</v>
      </c>
      <c r="H188" s="121"/>
      <c r="I188" s="102">
        <f t="shared" si="12"/>
        <v>7459.56</v>
      </c>
      <c r="J188" s="122">
        <f t="shared" si="13"/>
        <v>6044.14</v>
      </c>
      <c r="K188" s="104">
        <f t="shared" si="14"/>
        <v>13503.7</v>
      </c>
      <c r="L188" s="123"/>
      <c r="M188" s="106"/>
      <c r="N188" s="124">
        <f t="shared" si="18"/>
        <v>0</v>
      </c>
      <c r="O188" s="108"/>
      <c r="P188" s="157"/>
      <c r="Q188" s="157"/>
      <c r="R188" s="157"/>
      <c r="S188" s="16"/>
    </row>
    <row r="189" spans="1:27" ht="15" customHeight="1" x14ac:dyDescent="0.25">
      <c r="A189" s="98">
        <v>188</v>
      </c>
      <c r="B189" s="147"/>
      <c r="C189" s="118" t="s">
        <v>472</v>
      </c>
      <c r="D189" s="119" t="s">
        <v>486</v>
      </c>
      <c r="E189" s="120">
        <v>1</v>
      </c>
      <c r="F189" s="120">
        <v>1</v>
      </c>
      <c r="G189" s="120">
        <v>29</v>
      </c>
      <c r="H189" s="121">
        <v>1</v>
      </c>
      <c r="I189" s="102">
        <f t="shared" si="12"/>
        <v>7459.56</v>
      </c>
      <c r="J189" s="122">
        <f t="shared" si="13"/>
        <v>6044.14</v>
      </c>
      <c r="K189" s="104">
        <f t="shared" si="14"/>
        <v>13503.7</v>
      </c>
      <c r="L189" s="123"/>
      <c r="M189" s="106"/>
      <c r="N189" s="124">
        <f t="shared" si="18"/>
        <v>1000</v>
      </c>
      <c r="O189" s="108"/>
      <c r="P189" s="157"/>
      <c r="Q189" s="157"/>
      <c r="R189" s="157"/>
      <c r="S189" s="16"/>
    </row>
    <row r="190" spans="1:27" ht="15" customHeight="1" x14ac:dyDescent="0.25">
      <c r="A190" s="98">
        <v>189</v>
      </c>
      <c r="B190" s="147"/>
      <c r="C190" s="118" t="s">
        <v>472</v>
      </c>
      <c r="D190" s="119" t="s">
        <v>487</v>
      </c>
      <c r="E190" s="120">
        <v>3</v>
      </c>
      <c r="F190" s="120">
        <v>3</v>
      </c>
      <c r="G190" s="120">
        <v>75</v>
      </c>
      <c r="H190" s="121"/>
      <c r="I190" s="102">
        <f t="shared" si="12"/>
        <v>22378.68</v>
      </c>
      <c r="J190" s="122">
        <f t="shared" si="13"/>
        <v>6044.14</v>
      </c>
      <c r="K190" s="104">
        <f t="shared" si="14"/>
        <v>28422.82</v>
      </c>
      <c r="L190" s="123"/>
      <c r="M190" s="106"/>
      <c r="N190" s="124">
        <f t="shared" si="18"/>
        <v>0</v>
      </c>
      <c r="O190" s="108"/>
      <c r="P190" s="157"/>
      <c r="Q190" s="157"/>
      <c r="R190" s="157"/>
      <c r="S190" s="16"/>
    </row>
    <row r="191" spans="1:27" ht="15" customHeight="1" x14ac:dyDescent="0.25">
      <c r="A191" s="98"/>
      <c r="B191" s="147"/>
      <c r="C191" s="118"/>
      <c r="D191" s="127" t="s">
        <v>488</v>
      </c>
      <c r="E191" s="127">
        <f t="shared" ref="E191:K191" si="19">SUM(E175:E190)</f>
        <v>43</v>
      </c>
      <c r="F191" s="128">
        <f t="shared" si="19"/>
        <v>43</v>
      </c>
      <c r="G191" s="127">
        <f t="shared" si="19"/>
        <v>1084</v>
      </c>
      <c r="H191" s="128">
        <f t="shared" si="19"/>
        <v>25</v>
      </c>
      <c r="I191" s="129">
        <f t="shared" si="19"/>
        <v>320761.07999999996</v>
      </c>
      <c r="J191" s="130">
        <f t="shared" si="19"/>
        <v>96706.240000000005</v>
      </c>
      <c r="K191" s="130">
        <f t="shared" si="19"/>
        <v>417467.32000000007</v>
      </c>
      <c r="L191" s="131">
        <v>97894.720000000001</v>
      </c>
      <c r="M191" s="106">
        <f>K191-L191</f>
        <v>319572.60000000009</v>
      </c>
      <c r="N191" s="132">
        <f>SUM(N175:N190)</f>
        <v>25000</v>
      </c>
      <c r="O191" s="108">
        <f t="shared" si="17"/>
        <v>344572.60000000009</v>
      </c>
      <c r="P191" s="157">
        <v>0</v>
      </c>
      <c r="Q191" s="157">
        <v>0</v>
      </c>
      <c r="R191" s="157">
        <v>344572.6</v>
      </c>
      <c r="S191" s="156">
        <v>206</v>
      </c>
    </row>
    <row r="192" spans="1:27" s="163" customFormat="1" ht="15" customHeight="1" x14ac:dyDescent="0.25">
      <c r="A192" s="99"/>
      <c r="B192" s="150"/>
      <c r="C192" s="99"/>
      <c r="D192" s="139" t="s">
        <v>489</v>
      </c>
      <c r="E192" s="151">
        <f>SUM(E2:E190)</f>
        <v>666</v>
      </c>
      <c r="F192" s="151">
        <f>SUM(F2:F190)</f>
        <v>650</v>
      </c>
      <c r="G192" s="152">
        <f>SUM(G2:G174)+G191</f>
        <v>15444</v>
      </c>
      <c r="H192" s="153">
        <f>SUM(H2:H190)</f>
        <v>152</v>
      </c>
      <c r="I192" s="136">
        <f>SUM(I2:I174)+I191</f>
        <v>4848714.0000000075</v>
      </c>
      <c r="J192" s="136">
        <f>SUM(J2:J174)+J191</f>
        <v>1142342.4600000021</v>
      </c>
      <c r="K192" s="136">
        <f>SUM(K2:K174)+K191</f>
        <v>5991056.4599999972</v>
      </c>
      <c r="L192" s="145">
        <f>SUM(L2:L191)</f>
        <v>1420863.23</v>
      </c>
      <c r="M192" s="138">
        <f>SUM(M2:M191)</f>
        <v>4570193.229999993</v>
      </c>
      <c r="N192" s="136">
        <f>SUM(N2:N174)+N191</f>
        <v>152000</v>
      </c>
      <c r="O192" s="108">
        <f t="shared" si="17"/>
        <v>4722193.229999993</v>
      </c>
      <c r="P192" s="158">
        <v>173092.33719999969</v>
      </c>
      <c r="Q192" s="158">
        <v>342</v>
      </c>
      <c r="R192" s="158">
        <v>4548758.8927999903</v>
      </c>
      <c r="S192" s="156"/>
      <c r="W192" s="166"/>
      <c r="X192" s="167"/>
      <c r="Y192" s="167"/>
      <c r="Z192" s="167"/>
      <c r="AA192" s="167"/>
    </row>
    <row r="193" spans="1:19" ht="15" customHeight="1" x14ac:dyDescent="0.25">
      <c r="A193" s="98"/>
      <c r="B193" s="147"/>
      <c r="C193" s="98"/>
      <c r="D193" s="98"/>
      <c r="E193" s="133"/>
      <c r="F193" s="133"/>
      <c r="G193" s="134"/>
      <c r="H193" s="135"/>
      <c r="I193" s="136"/>
      <c r="J193" s="136"/>
      <c r="K193" s="136"/>
      <c r="L193" s="137"/>
      <c r="M193" s="138"/>
      <c r="N193" s="136"/>
      <c r="O193" s="136"/>
      <c r="P193" s="157"/>
      <c r="Q193" s="157"/>
      <c r="R193" s="157"/>
      <c r="S193" s="16"/>
    </row>
  </sheetData>
  <printOptions gridLines="1"/>
  <pageMargins left="0" right="0" top="0.74803149606299213" bottom="0" header="0.31496062992125984" footer="0"/>
  <pageSetup paperSize="9" scale="85" orientation="landscape" r:id="rId1"/>
  <headerFooter>
    <oddHeader>&amp;CContributi  Scuole  paritarie   INFANZIA   a.sc.  2014-2015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N8" sqref="N8"/>
    </sheetView>
  </sheetViews>
  <sheetFormatPr defaultRowHeight="15" x14ac:dyDescent="0.25"/>
  <cols>
    <col min="1" max="1" width="4.140625" style="17" customWidth="1"/>
    <col min="2" max="2" width="12.7109375" style="17" bestFit="1" customWidth="1"/>
    <col min="3" max="3" width="31" style="34" customWidth="1"/>
    <col min="4" max="4" width="18.140625" style="34" customWidth="1"/>
    <col min="5" max="5" width="17.28515625" style="35" customWidth="1"/>
    <col min="6" max="6" width="14.5703125" style="35" customWidth="1"/>
    <col min="7" max="7" width="14.85546875" style="35" customWidth="1"/>
    <col min="8" max="8" width="10.28515625" bestFit="1" customWidth="1"/>
    <col min="9" max="9" width="7.7109375" customWidth="1"/>
    <col min="10" max="10" width="14.85546875" customWidth="1"/>
    <col min="11" max="11" width="6.5703125" customWidth="1"/>
    <col min="13" max="253" width="9.140625" style="17"/>
    <col min="254" max="254" width="4.140625" style="17" customWidth="1"/>
    <col min="255" max="255" width="12.7109375" style="17" bestFit="1" customWidth="1"/>
    <col min="256" max="256" width="24.5703125" style="17" bestFit="1" customWidth="1"/>
    <col min="257" max="257" width="28.85546875" style="17" customWidth="1"/>
    <col min="258" max="258" width="16.5703125" style="17" bestFit="1" customWidth="1"/>
    <col min="259" max="261" width="13.140625" style="17" customWidth="1"/>
    <col min="262" max="262" width="10.28515625" style="17" bestFit="1" customWidth="1"/>
    <col min="263" max="263" width="7.7109375" style="17" customWidth="1"/>
    <col min="264" max="264" width="12.85546875" style="17" customWidth="1"/>
    <col min="265" max="265" width="0.28515625" style="17" customWidth="1"/>
    <col min="266" max="266" width="6.5703125" style="17" customWidth="1"/>
    <col min="267" max="267" width="8.42578125" style="17" customWidth="1"/>
    <col min="268" max="509" width="9.140625" style="17"/>
    <col min="510" max="510" width="4.140625" style="17" customWidth="1"/>
    <col min="511" max="511" width="12.7109375" style="17" bestFit="1" customWidth="1"/>
    <col min="512" max="512" width="24.5703125" style="17" bestFit="1" customWidth="1"/>
    <col min="513" max="513" width="28.85546875" style="17" customWidth="1"/>
    <col min="514" max="514" width="16.5703125" style="17" bestFit="1" customWidth="1"/>
    <col min="515" max="517" width="13.140625" style="17" customWidth="1"/>
    <col min="518" max="518" width="10.28515625" style="17" bestFit="1" customWidth="1"/>
    <col min="519" max="519" width="7.7109375" style="17" customWidth="1"/>
    <col min="520" max="520" width="12.85546875" style="17" customWidth="1"/>
    <col min="521" max="521" width="0.28515625" style="17" customWidth="1"/>
    <col min="522" max="522" width="6.5703125" style="17" customWidth="1"/>
    <col min="523" max="523" width="8.42578125" style="17" customWidth="1"/>
    <col min="524" max="765" width="9.140625" style="17"/>
    <col min="766" max="766" width="4.140625" style="17" customWidth="1"/>
    <col min="767" max="767" width="12.7109375" style="17" bestFit="1" customWidth="1"/>
    <col min="768" max="768" width="24.5703125" style="17" bestFit="1" customWidth="1"/>
    <col min="769" max="769" width="28.85546875" style="17" customWidth="1"/>
    <col min="770" max="770" width="16.5703125" style="17" bestFit="1" customWidth="1"/>
    <col min="771" max="773" width="13.140625" style="17" customWidth="1"/>
    <col min="774" max="774" width="10.28515625" style="17" bestFit="1" customWidth="1"/>
    <col min="775" max="775" width="7.7109375" style="17" customWidth="1"/>
    <col min="776" max="776" width="12.85546875" style="17" customWidth="1"/>
    <col min="777" max="777" width="0.28515625" style="17" customWidth="1"/>
    <col min="778" max="778" width="6.5703125" style="17" customWidth="1"/>
    <col min="779" max="779" width="8.42578125" style="17" customWidth="1"/>
    <col min="780" max="1021" width="9.140625" style="17"/>
    <col min="1022" max="1022" width="4.140625" style="17" customWidth="1"/>
    <col min="1023" max="1023" width="12.7109375" style="17" bestFit="1" customWidth="1"/>
    <col min="1024" max="1024" width="24.5703125" style="17" bestFit="1" customWidth="1"/>
    <col min="1025" max="1025" width="28.85546875" style="17" customWidth="1"/>
    <col min="1026" max="1026" width="16.5703125" style="17" bestFit="1" customWidth="1"/>
    <col min="1027" max="1029" width="13.140625" style="17" customWidth="1"/>
    <col min="1030" max="1030" width="10.28515625" style="17" bestFit="1" customWidth="1"/>
    <col min="1031" max="1031" width="7.7109375" style="17" customWidth="1"/>
    <col min="1032" max="1032" width="12.85546875" style="17" customWidth="1"/>
    <col min="1033" max="1033" width="0.28515625" style="17" customWidth="1"/>
    <col min="1034" max="1034" width="6.5703125" style="17" customWidth="1"/>
    <col min="1035" max="1035" width="8.42578125" style="17" customWidth="1"/>
    <col min="1036" max="1277" width="9.140625" style="17"/>
    <col min="1278" max="1278" width="4.140625" style="17" customWidth="1"/>
    <col min="1279" max="1279" width="12.7109375" style="17" bestFit="1" customWidth="1"/>
    <col min="1280" max="1280" width="24.5703125" style="17" bestFit="1" customWidth="1"/>
    <col min="1281" max="1281" width="28.85546875" style="17" customWidth="1"/>
    <col min="1282" max="1282" width="16.5703125" style="17" bestFit="1" customWidth="1"/>
    <col min="1283" max="1285" width="13.140625" style="17" customWidth="1"/>
    <col min="1286" max="1286" width="10.28515625" style="17" bestFit="1" customWidth="1"/>
    <col min="1287" max="1287" width="7.7109375" style="17" customWidth="1"/>
    <col min="1288" max="1288" width="12.85546875" style="17" customWidth="1"/>
    <col min="1289" max="1289" width="0.28515625" style="17" customWidth="1"/>
    <col min="1290" max="1290" width="6.5703125" style="17" customWidth="1"/>
    <col min="1291" max="1291" width="8.42578125" style="17" customWidth="1"/>
    <col min="1292" max="1533" width="9.140625" style="17"/>
    <col min="1534" max="1534" width="4.140625" style="17" customWidth="1"/>
    <col min="1535" max="1535" width="12.7109375" style="17" bestFit="1" customWidth="1"/>
    <col min="1536" max="1536" width="24.5703125" style="17" bestFit="1" customWidth="1"/>
    <col min="1537" max="1537" width="28.85546875" style="17" customWidth="1"/>
    <col min="1538" max="1538" width="16.5703125" style="17" bestFit="1" customWidth="1"/>
    <col min="1539" max="1541" width="13.140625" style="17" customWidth="1"/>
    <col min="1542" max="1542" width="10.28515625" style="17" bestFit="1" customWidth="1"/>
    <col min="1543" max="1543" width="7.7109375" style="17" customWidth="1"/>
    <col min="1544" max="1544" width="12.85546875" style="17" customWidth="1"/>
    <col min="1545" max="1545" width="0.28515625" style="17" customWidth="1"/>
    <col min="1546" max="1546" width="6.5703125" style="17" customWidth="1"/>
    <col min="1547" max="1547" width="8.42578125" style="17" customWidth="1"/>
    <col min="1548" max="1789" width="9.140625" style="17"/>
    <col min="1790" max="1790" width="4.140625" style="17" customWidth="1"/>
    <col min="1791" max="1791" width="12.7109375" style="17" bestFit="1" customWidth="1"/>
    <col min="1792" max="1792" width="24.5703125" style="17" bestFit="1" customWidth="1"/>
    <col min="1793" max="1793" width="28.85546875" style="17" customWidth="1"/>
    <col min="1794" max="1794" width="16.5703125" style="17" bestFit="1" customWidth="1"/>
    <col min="1795" max="1797" width="13.140625" style="17" customWidth="1"/>
    <col min="1798" max="1798" width="10.28515625" style="17" bestFit="1" customWidth="1"/>
    <col min="1799" max="1799" width="7.7109375" style="17" customWidth="1"/>
    <col min="1800" max="1800" width="12.85546875" style="17" customWidth="1"/>
    <col min="1801" max="1801" width="0.28515625" style="17" customWidth="1"/>
    <col min="1802" max="1802" width="6.5703125" style="17" customWidth="1"/>
    <col min="1803" max="1803" width="8.42578125" style="17" customWidth="1"/>
    <col min="1804" max="2045" width="9.140625" style="17"/>
    <col min="2046" max="2046" width="4.140625" style="17" customWidth="1"/>
    <col min="2047" max="2047" width="12.7109375" style="17" bestFit="1" customWidth="1"/>
    <col min="2048" max="2048" width="24.5703125" style="17" bestFit="1" customWidth="1"/>
    <col min="2049" max="2049" width="28.85546875" style="17" customWidth="1"/>
    <col min="2050" max="2050" width="16.5703125" style="17" bestFit="1" customWidth="1"/>
    <col min="2051" max="2053" width="13.140625" style="17" customWidth="1"/>
    <col min="2054" max="2054" width="10.28515625" style="17" bestFit="1" customWidth="1"/>
    <col min="2055" max="2055" width="7.7109375" style="17" customWidth="1"/>
    <col min="2056" max="2056" width="12.85546875" style="17" customWidth="1"/>
    <col min="2057" max="2057" width="0.28515625" style="17" customWidth="1"/>
    <col min="2058" max="2058" width="6.5703125" style="17" customWidth="1"/>
    <col min="2059" max="2059" width="8.42578125" style="17" customWidth="1"/>
    <col min="2060" max="2301" width="9.140625" style="17"/>
    <col min="2302" max="2302" width="4.140625" style="17" customWidth="1"/>
    <col min="2303" max="2303" width="12.7109375" style="17" bestFit="1" customWidth="1"/>
    <col min="2304" max="2304" width="24.5703125" style="17" bestFit="1" customWidth="1"/>
    <col min="2305" max="2305" width="28.85546875" style="17" customWidth="1"/>
    <col min="2306" max="2306" width="16.5703125" style="17" bestFit="1" customWidth="1"/>
    <col min="2307" max="2309" width="13.140625" style="17" customWidth="1"/>
    <col min="2310" max="2310" width="10.28515625" style="17" bestFit="1" customWidth="1"/>
    <col min="2311" max="2311" width="7.7109375" style="17" customWidth="1"/>
    <col min="2312" max="2312" width="12.85546875" style="17" customWidth="1"/>
    <col min="2313" max="2313" width="0.28515625" style="17" customWidth="1"/>
    <col min="2314" max="2314" width="6.5703125" style="17" customWidth="1"/>
    <col min="2315" max="2315" width="8.42578125" style="17" customWidth="1"/>
    <col min="2316" max="2557" width="9.140625" style="17"/>
    <col min="2558" max="2558" width="4.140625" style="17" customWidth="1"/>
    <col min="2559" max="2559" width="12.7109375" style="17" bestFit="1" customWidth="1"/>
    <col min="2560" max="2560" width="24.5703125" style="17" bestFit="1" customWidth="1"/>
    <col min="2561" max="2561" width="28.85546875" style="17" customWidth="1"/>
    <col min="2562" max="2562" width="16.5703125" style="17" bestFit="1" customWidth="1"/>
    <col min="2563" max="2565" width="13.140625" style="17" customWidth="1"/>
    <col min="2566" max="2566" width="10.28515625" style="17" bestFit="1" customWidth="1"/>
    <col min="2567" max="2567" width="7.7109375" style="17" customWidth="1"/>
    <col min="2568" max="2568" width="12.85546875" style="17" customWidth="1"/>
    <col min="2569" max="2569" width="0.28515625" style="17" customWidth="1"/>
    <col min="2570" max="2570" width="6.5703125" style="17" customWidth="1"/>
    <col min="2571" max="2571" width="8.42578125" style="17" customWidth="1"/>
    <col min="2572" max="2813" width="9.140625" style="17"/>
    <col min="2814" max="2814" width="4.140625" style="17" customWidth="1"/>
    <col min="2815" max="2815" width="12.7109375" style="17" bestFit="1" customWidth="1"/>
    <col min="2816" max="2816" width="24.5703125" style="17" bestFit="1" customWidth="1"/>
    <col min="2817" max="2817" width="28.85546875" style="17" customWidth="1"/>
    <col min="2818" max="2818" width="16.5703125" style="17" bestFit="1" customWidth="1"/>
    <col min="2819" max="2821" width="13.140625" style="17" customWidth="1"/>
    <col min="2822" max="2822" width="10.28515625" style="17" bestFit="1" customWidth="1"/>
    <col min="2823" max="2823" width="7.7109375" style="17" customWidth="1"/>
    <col min="2824" max="2824" width="12.85546875" style="17" customWidth="1"/>
    <col min="2825" max="2825" width="0.28515625" style="17" customWidth="1"/>
    <col min="2826" max="2826" width="6.5703125" style="17" customWidth="1"/>
    <col min="2827" max="2827" width="8.42578125" style="17" customWidth="1"/>
    <col min="2828" max="3069" width="9.140625" style="17"/>
    <col min="3070" max="3070" width="4.140625" style="17" customWidth="1"/>
    <col min="3071" max="3071" width="12.7109375" style="17" bestFit="1" customWidth="1"/>
    <col min="3072" max="3072" width="24.5703125" style="17" bestFit="1" customWidth="1"/>
    <col min="3073" max="3073" width="28.85546875" style="17" customWidth="1"/>
    <col min="3074" max="3074" width="16.5703125" style="17" bestFit="1" customWidth="1"/>
    <col min="3075" max="3077" width="13.140625" style="17" customWidth="1"/>
    <col min="3078" max="3078" width="10.28515625" style="17" bestFit="1" customWidth="1"/>
    <col min="3079" max="3079" width="7.7109375" style="17" customWidth="1"/>
    <col min="3080" max="3080" width="12.85546875" style="17" customWidth="1"/>
    <col min="3081" max="3081" width="0.28515625" style="17" customWidth="1"/>
    <col min="3082" max="3082" width="6.5703125" style="17" customWidth="1"/>
    <col min="3083" max="3083" width="8.42578125" style="17" customWidth="1"/>
    <col min="3084" max="3325" width="9.140625" style="17"/>
    <col min="3326" max="3326" width="4.140625" style="17" customWidth="1"/>
    <col min="3327" max="3327" width="12.7109375" style="17" bestFit="1" customWidth="1"/>
    <col min="3328" max="3328" width="24.5703125" style="17" bestFit="1" customWidth="1"/>
    <col min="3329" max="3329" width="28.85546875" style="17" customWidth="1"/>
    <col min="3330" max="3330" width="16.5703125" style="17" bestFit="1" customWidth="1"/>
    <col min="3331" max="3333" width="13.140625" style="17" customWidth="1"/>
    <col min="3334" max="3334" width="10.28515625" style="17" bestFit="1" customWidth="1"/>
    <col min="3335" max="3335" width="7.7109375" style="17" customWidth="1"/>
    <col min="3336" max="3336" width="12.85546875" style="17" customWidth="1"/>
    <col min="3337" max="3337" width="0.28515625" style="17" customWidth="1"/>
    <col min="3338" max="3338" width="6.5703125" style="17" customWidth="1"/>
    <col min="3339" max="3339" width="8.42578125" style="17" customWidth="1"/>
    <col min="3340" max="3581" width="9.140625" style="17"/>
    <col min="3582" max="3582" width="4.140625" style="17" customWidth="1"/>
    <col min="3583" max="3583" width="12.7109375" style="17" bestFit="1" customWidth="1"/>
    <col min="3584" max="3584" width="24.5703125" style="17" bestFit="1" customWidth="1"/>
    <col min="3585" max="3585" width="28.85546875" style="17" customWidth="1"/>
    <col min="3586" max="3586" width="16.5703125" style="17" bestFit="1" customWidth="1"/>
    <col min="3587" max="3589" width="13.140625" style="17" customWidth="1"/>
    <col min="3590" max="3590" width="10.28515625" style="17" bestFit="1" customWidth="1"/>
    <col min="3591" max="3591" width="7.7109375" style="17" customWidth="1"/>
    <col min="3592" max="3592" width="12.85546875" style="17" customWidth="1"/>
    <col min="3593" max="3593" width="0.28515625" style="17" customWidth="1"/>
    <col min="3594" max="3594" width="6.5703125" style="17" customWidth="1"/>
    <col min="3595" max="3595" width="8.42578125" style="17" customWidth="1"/>
    <col min="3596" max="3837" width="9.140625" style="17"/>
    <col min="3838" max="3838" width="4.140625" style="17" customWidth="1"/>
    <col min="3839" max="3839" width="12.7109375" style="17" bestFit="1" customWidth="1"/>
    <col min="3840" max="3840" width="24.5703125" style="17" bestFit="1" customWidth="1"/>
    <col min="3841" max="3841" width="28.85546875" style="17" customWidth="1"/>
    <col min="3842" max="3842" width="16.5703125" style="17" bestFit="1" customWidth="1"/>
    <col min="3843" max="3845" width="13.140625" style="17" customWidth="1"/>
    <col min="3846" max="3846" width="10.28515625" style="17" bestFit="1" customWidth="1"/>
    <col min="3847" max="3847" width="7.7109375" style="17" customWidth="1"/>
    <col min="3848" max="3848" width="12.85546875" style="17" customWidth="1"/>
    <col min="3849" max="3849" width="0.28515625" style="17" customWidth="1"/>
    <col min="3850" max="3850" width="6.5703125" style="17" customWidth="1"/>
    <col min="3851" max="3851" width="8.42578125" style="17" customWidth="1"/>
    <col min="3852" max="4093" width="9.140625" style="17"/>
    <col min="4094" max="4094" width="4.140625" style="17" customWidth="1"/>
    <col min="4095" max="4095" width="12.7109375" style="17" bestFit="1" customWidth="1"/>
    <col min="4096" max="4096" width="24.5703125" style="17" bestFit="1" customWidth="1"/>
    <col min="4097" max="4097" width="28.85546875" style="17" customWidth="1"/>
    <col min="4098" max="4098" width="16.5703125" style="17" bestFit="1" customWidth="1"/>
    <col min="4099" max="4101" width="13.140625" style="17" customWidth="1"/>
    <col min="4102" max="4102" width="10.28515625" style="17" bestFit="1" customWidth="1"/>
    <col min="4103" max="4103" width="7.7109375" style="17" customWidth="1"/>
    <col min="4104" max="4104" width="12.85546875" style="17" customWidth="1"/>
    <col min="4105" max="4105" width="0.28515625" style="17" customWidth="1"/>
    <col min="4106" max="4106" width="6.5703125" style="17" customWidth="1"/>
    <col min="4107" max="4107" width="8.42578125" style="17" customWidth="1"/>
    <col min="4108" max="4349" width="9.140625" style="17"/>
    <col min="4350" max="4350" width="4.140625" style="17" customWidth="1"/>
    <col min="4351" max="4351" width="12.7109375" style="17" bestFit="1" customWidth="1"/>
    <col min="4352" max="4352" width="24.5703125" style="17" bestFit="1" customWidth="1"/>
    <col min="4353" max="4353" width="28.85546875" style="17" customWidth="1"/>
    <col min="4354" max="4354" width="16.5703125" style="17" bestFit="1" customWidth="1"/>
    <col min="4355" max="4357" width="13.140625" style="17" customWidth="1"/>
    <col min="4358" max="4358" width="10.28515625" style="17" bestFit="1" customWidth="1"/>
    <col min="4359" max="4359" width="7.7109375" style="17" customWidth="1"/>
    <col min="4360" max="4360" width="12.85546875" style="17" customWidth="1"/>
    <col min="4361" max="4361" width="0.28515625" style="17" customWidth="1"/>
    <col min="4362" max="4362" width="6.5703125" style="17" customWidth="1"/>
    <col min="4363" max="4363" width="8.42578125" style="17" customWidth="1"/>
    <col min="4364" max="4605" width="9.140625" style="17"/>
    <col min="4606" max="4606" width="4.140625" style="17" customWidth="1"/>
    <col min="4607" max="4607" width="12.7109375" style="17" bestFit="1" customWidth="1"/>
    <col min="4608" max="4608" width="24.5703125" style="17" bestFit="1" customWidth="1"/>
    <col min="4609" max="4609" width="28.85546875" style="17" customWidth="1"/>
    <col min="4610" max="4610" width="16.5703125" style="17" bestFit="1" customWidth="1"/>
    <col min="4611" max="4613" width="13.140625" style="17" customWidth="1"/>
    <col min="4614" max="4614" width="10.28515625" style="17" bestFit="1" customWidth="1"/>
    <col min="4615" max="4615" width="7.7109375" style="17" customWidth="1"/>
    <col min="4616" max="4616" width="12.85546875" style="17" customWidth="1"/>
    <col min="4617" max="4617" width="0.28515625" style="17" customWidth="1"/>
    <col min="4618" max="4618" width="6.5703125" style="17" customWidth="1"/>
    <col min="4619" max="4619" width="8.42578125" style="17" customWidth="1"/>
    <col min="4620" max="4861" width="9.140625" style="17"/>
    <col min="4862" max="4862" width="4.140625" style="17" customWidth="1"/>
    <col min="4863" max="4863" width="12.7109375" style="17" bestFit="1" customWidth="1"/>
    <col min="4864" max="4864" width="24.5703125" style="17" bestFit="1" customWidth="1"/>
    <col min="4865" max="4865" width="28.85546875" style="17" customWidth="1"/>
    <col min="4866" max="4866" width="16.5703125" style="17" bestFit="1" customWidth="1"/>
    <col min="4867" max="4869" width="13.140625" style="17" customWidth="1"/>
    <col min="4870" max="4870" width="10.28515625" style="17" bestFit="1" customWidth="1"/>
    <col min="4871" max="4871" width="7.7109375" style="17" customWidth="1"/>
    <col min="4872" max="4872" width="12.85546875" style="17" customWidth="1"/>
    <col min="4873" max="4873" width="0.28515625" style="17" customWidth="1"/>
    <col min="4874" max="4874" width="6.5703125" style="17" customWidth="1"/>
    <col min="4875" max="4875" width="8.42578125" style="17" customWidth="1"/>
    <col min="4876" max="5117" width="9.140625" style="17"/>
    <col min="5118" max="5118" width="4.140625" style="17" customWidth="1"/>
    <col min="5119" max="5119" width="12.7109375" style="17" bestFit="1" customWidth="1"/>
    <col min="5120" max="5120" width="24.5703125" style="17" bestFit="1" customWidth="1"/>
    <col min="5121" max="5121" width="28.85546875" style="17" customWidth="1"/>
    <col min="5122" max="5122" width="16.5703125" style="17" bestFit="1" customWidth="1"/>
    <col min="5123" max="5125" width="13.140625" style="17" customWidth="1"/>
    <col min="5126" max="5126" width="10.28515625" style="17" bestFit="1" customWidth="1"/>
    <col min="5127" max="5127" width="7.7109375" style="17" customWidth="1"/>
    <col min="5128" max="5128" width="12.85546875" style="17" customWidth="1"/>
    <col min="5129" max="5129" width="0.28515625" style="17" customWidth="1"/>
    <col min="5130" max="5130" width="6.5703125" style="17" customWidth="1"/>
    <col min="5131" max="5131" width="8.42578125" style="17" customWidth="1"/>
    <col min="5132" max="5373" width="9.140625" style="17"/>
    <col min="5374" max="5374" width="4.140625" style="17" customWidth="1"/>
    <col min="5375" max="5375" width="12.7109375" style="17" bestFit="1" customWidth="1"/>
    <col min="5376" max="5376" width="24.5703125" style="17" bestFit="1" customWidth="1"/>
    <col min="5377" max="5377" width="28.85546875" style="17" customWidth="1"/>
    <col min="5378" max="5378" width="16.5703125" style="17" bestFit="1" customWidth="1"/>
    <col min="5379" max="5381" width="13.140625" style="17" customWidth="1"/>
    <col min="5382" max="5382" width="10.28515625" style="17" bestFit="1" customWidth="1"/>
    <col min="5383" max="5383" width="7.7109375" style="17" customWidth="1"/>
    <col min="5384" max="5384" width="12.85546875" style="17" customWidth="1"/>
    <col min="5385" max="5385" width="0.28515625" style="17" customWidth="1"/>
    <col min="5386" max="5386" width="6.5703125" style="17" customWidth="1"/>
    <col min="5387" max="5387" width="8.42578125" style="17" customWidth="1"/>
    <col min="5388" max="5629" width="9.140625" style="17"/>
    <col min="5630" max="5630" width="4.140625" style="17" customWidth="1"/>
    <col min="5631" max="5631" width="12.7109375" style="17" bestFit="1" customWidth="1"/>
    <col min="5632" max="5632" width="24.5703125" style="17" bestFit="1" customWidth="1"/>
    <col min="5633" max="5633" width="28.85546875" style="17" customWidth="1"/>
    <col min="5634" max="5634" width="16.5703125" style="17" bestFit="1" customWidth="1"/>
    <col min="5635" max="5637" width="13.140625" style="17" customWidth="1"/>
    <col min="5638" max="5638" width="10.28515625" style="17" bestFit="1" customWidth="1"/>
    <col min="5639" max="5639" width="7.7109375" style="17" customWidth="1"/>
    <col min="5640" max="5640" width="12.85546875" style="17" customWidth="1"/>
    <col min="5641" max="5641" width="0.28515625" style="17" customWidth="1"/>
    <col min="5642" max="5642" width="6.5703125" style="17" customWidth="1"/>
    <col min="5643" max="5643" width="8.42578125" style="17" customWidth="1"/>
    <col min="5644" max="5885" width="9.140625" style="17"/>
    <col min="5886" max="5886" width="4.140625" style="17" customWidth="1"/>
    <col min="5887" max="5887" width="12.7109375" style="17" bestFit="1" customWidth="1"/>
    <col min="5888" max="5888" width="24.5703125" style="17" bestFit="1" customWidth="1"/>
    <col min="5889" max="5889" width="28.85546875" style="17" customWidth="1"/>
    <col min="5890" max="5890" width="16.5703125" style="17" bestFit="1" customWidth="1"/>
    <col min="5891" max="5893" width="13.140625" style="17" customWidth="1"/>
    <col min="5894" max="5894" width="10.28515625" style="17" bestFit="1" customWidth="1"/>
    <col min="5895" max="5895" width="7.7109375" style="17" customWidth="1"/>
    <col min="5896" max="5896" width="12.85546875" style="17" customWidth="1"/>
    <col min="5897" max="5897" width="0.28515625" style="17" customWidth="1"/>
    <col min="5898" max="5898" width="6.5703125" style="17" customWidth="1"/>
    <col min="5899" max="5899" width="8.42578125" style="17" customWidth="1"/>
    <col min="5900" max="6141" width="9.140625" style="17"/>
    <col min="6142" max="6142" width="4.140625" style="17" customWidth="1"/>
    <col min="6143" max="6143" width="12.7109375" style="17" bestFit="1" customWidth="1"/>
    <col min="6144" max="6144" width="24.5703125" style="17" bestFit="1" customWidth="1"/>
    <col min="6145" max="6145" width="28.85546875" style="17" customWidth="1"/>
    <col min="6146" max="6146" width="16.5703125" style="17" bestFit="1" customWidth="1"/>
    <col min="6147" max="6149" width="13.140625" style="17" customWidth="1"/>
    <col min="6150" max="6150" width="10.28515625" style="17" bestFit="1" customWidth="1"/>
    <col min="6151" max="6151" width="7.7109375" style="17" customWidth="1"/>
    <col min="6152" max="6152" width="12.85546875" style="17" customWidth="1"/>
    <col min="6153" max="6153" width="0.28515625" style="17" customWidth="1"/>
    <col min="6154" max="6154" width="6.5703125" style="17" customWidth="1"/>
    <col min="6155" max="6155" width="8.42578125" style="17" customWidth="1"/>
    <col min="6156" max="6397" width="9.140625" style="17"/>
    <col min="6398" max="6398" width="4.140625" style="17" customWidth="1"/>
    <col min="6399" max="6399" width="12.7109375" style="17" bestFit="1" customWidth="1"/>
    <col min="6400" max="6400" width="24.5703125" style="17" bestFit="1" customWidth="1"/>
    <col min="6401" max="6401" width="28.85546875" style="17" customWidth="1"/>
    <col min="6402" max="6402" width="16.5703125" style="17" bestFit="1" customWidth="1"/>
    <col min="6403" max="6405" width="13.140625" style="17" customWidth="1"/>
    <col min="6406" max="6406" width="10.28515625" style="17" bestFit="1" customWidth="1"/>
    <col min="6407" max="6407" width="7.7109375" style="17" customWidth="1"/>
    <col min="6408" max="6408" width="12.85546875" style="17" customWidth="1"/>
    <col min="6409" max="6409" width="0.28515625" style="17" customWidth="1"/>
    <col min="6410" max="6410" width="6.5703125" style="17" customWidth="1"/>
    <col min="6411" max="6411" width="8.42578125" style="17" customWidth="1"/>
    <col min="6412" max="6653" width="9.140625" style="17"/>
    <col min="6654" max="6654" width="4.140625" style="17" customWidth="1"/>
    <col min="6655" max="6655" width="12.7109375" style="17" bestFit="1" customWidth="1"/>
    <col min="6656" max="6656" width="24.5703125" style="17" bestFit="1" customWidth="1"/>
    <col min="6657" max="6657" width="28.85546875" style="17" customWidth="1"/>
    <col min="6658" max="6658" width="16.5703125" style="17" bestFit="1" customWidth="1"/>
    <col min="6659" max="6661" width="13.140625" style="17" customWidth="1"/>
    <col min="6662" max="6662" width="10.28515625" style="17" bestFit="1" customWidth="1"/>
    <col min="6663" max="6663" width="7.7109375" style="17" customWidth="1"/>
    <col min="6664" max="6664" width="12.85546875" style="17" customWidth="1"/>
    <col min="6665" max="6665" width="0.28515625" style="17" customWidth="1"/>
    <col min="6666" max="6666" width="6.5703125" style="17" customWidth="1"/>
    <col min="6667" max="6667" width="8.42578125" style="17" customWidth="1"/>
    <col min="6668" max="6909" width="9.140625" style="17"/>
    <col min="6910" max="6910" width="4.140625" style="17" customWidth="1"/>
    <col min="6911" max="6911" width="12.7109375" style="17" bestFit="1" customWidth="1"/>
    <col min="6912" max="6912" width="24.5703125" style="17" bestFit="1" customWidth="1"/>
    <col min="6913" max="6913" width="28.85546875" style="17" customWidth="1"/>
    <col min="6914" max="6914" width="16.5703125" style="17" bestFit="1" customWidth="1"/>
    <col min="6915" max="6917" width="13.140625" style="17" customWidth="1"/>
    <col min="6918" max="6918" width="10.28515625" style="17" bestFit="1" customWidth="1"/>
    <col min="6919" max="6919" width="7.7109375" style="17" customWidth="1"/>
    <col min="6920" max="6920" width="12.85546875" style="17" customWidth="1"/>
    <col min="6921" max="6921" width="0.28515625" style="17" customWidth="1"/>
    <col min="6922" max="6922" width="6.5703125" style="17" customWidth="1"/>
    <col min="6923" max="6923" width="8.42578125" style="17" customWidth="1"/>
    <col min="6924" max="7165" width="9.140625" style="17"/>
    <col min="7166" max="7166" width="4.140625" style="17" customWidth="1"/>
    <col min="7167" max="7167" width="12.7109375" style="17" bestFit="1" customWidth="1"/>
    <col min="7168" max="7168" width="24.5703125" style="17" bestFit="1" customWidth="1"/>
    <col min="7169" max="7169" width="28.85546875" style="17" customWidth="1"/>
    <col min="7170" max="7170" width="16.5703125" style="17" bestFit="1" customWidth="1"/>
    <col min="7171" max="7173" width="13.140625" style="17" customWidth="1"/>
    <col min="7174" max="7174" width="10.28515625" style="17" bestFit="1" customWidth="1"/>
    <col min="7175" max="7175" width="7.7109375" style="17" customWidth="1"/>
    <col min="7176" max="7176" width="12.85546875" style="17" customWidth="1"/>
    <col min="7177" max="7177" width="0.28515625" style="17" customWidth="1"/>
    <col min="7178" max="7178" width="6.5703125" style="17" customWidth="1"/>
    <col min="7179" max="7179" width="8.42578125" style="17" customWidth="1"/>
    <col min="7180" max="7421" width="9.140625" style="17"/>
    <col min="7422" max="7422" width="4.140625" style="17" customWidth="1"/>
    <col min="7423" max="7423" width="12.7109375" style="17" bestFit="1" customWidth="1"/>
    <col min="7424" max="7424" width="24.5703125" style="17" bestFit="1" customWidth="1"/>
    <col min="7425" max="7425" width="28.85546875" style="17" customWidth="1"/>
    <col min="7426" max="7426" width="16.5703125" style="17" bestFit="1" customWidth="1"/>
    <col min="7427" max="7429" width="13.140625" style="17" customWidth="1"/>
    <col min="7430" max="7430" width="10.28515625" style="17" bestFit="1" customWidth="1"/>
    <col min="7431" max="7431" width="7.7109375" style="17" customWidth="1"/>
    <col min="7432" max="7432" width="12.85546875" style="17" customWidth="1"/>
    <col min="7433" max="7433" width="0.28515625" style="17" customWidth="1"/>
    <col min="7434" max="7434" width="6.5703125" style="17" customWidth="1"/>
    <col min="7435" max="7435" width="8.42578125" style="17" customWidth="1"/>
    <col min="7436" max="7677" width="9.140625" style="17"/>
    <col min="7678" max="7678" width="4.140625" style="17" customWidth="1"/>
    <col min="7679" max="7679" width="12.7109375" style="17" bestFit="1" customWidth="1"/>
    <col min="7680" max="7680" width="24.5703125" style="17" bestFit="1" customWidth="1"/>
    <col min="7681" max="7681" width="28.85546875" style="17" customWidth="1"/>
    <col min="7682" max="7682" width="16.5703125" style="17" bestFit="1" customWidth="1"/>
    <col min="7683" max="7685" width="13.140625" style="17" customWidth="1"/>
    <col min="7686" max="7686" width="10.28515625" style="17" bestFit="1" customWidth="1"/>
    <col min="7687" max="7687" width="7.7109375" style="17" customWidth="1"/>
    <col min="7688" max="7688" width="12.85546875" style="17" customWidth="1"/>
    <col min="7689" max="7689" width="0.28515625" style="17" customWidth="1"/>
    <col min="7690" max="7690" width="6.5703125" style="17" customWidth="1"/>
    <col min="7691" max="7691" width="8.42578125" style="17" customWidth="1"/>
    <col min="7692" max="7933" width="9.140625" style="17"/>
    <col min="7934" max="7934" width="4.140625" style="17" customWidth="1"/>
    <col min="7935" max="7935" width="12.7109375" style="17" bestFit="1" customWidth="1"/>
    <col min="7936" max="7936" width="24.5703125" style="17" bestFit="1" customWidth="1"/>
    <col min="7937" max="7937" width="28.85546875" style="17" customWidth="1"/>
    <col min="7938" max="7938" width="16.5703125" style="17" bestFit="1" customWidth="1"/>
    <col min="7939" max="7941" width="13.140625" style="17" customWidth="1"/>
    <col min="7942" max="7942" width="10.28515625" style="17" bestFit="1" customWidth="1"/>
    <col min="7943" max="7943" width="7.7109375" style="17" customWidth="1"/>
    <col min="7944" max="7944" width="12.85546875" style="17" customWidth="1"/>
    <col min="7945" max="7945" width="0.28515625" style="17" customWidth="1"/>
    <col min="7946" max="7946" width="6.5703125" style="17" customWidth="1"/>
    <col min="7947" max="7947" width="8.42578125" style="17" customWidth="1"/>
    <col min="7948" max="8189" width="9.140625" style="17"/>
    <col min="8190" max="8190" width="4.140625" style="17" customWidth="1"/>
    <col min="8191" max="8191" width="12.7109375" style="17" bestFit="1" customWidth="1"/>
    <col min="8192" max="8192" width="24.5703125" style="17" bestFit="1" customWidth="1"/>
    <col min="8193" max="8193" width="28.85546875" style="17" customWidth="1"/>
    <col min="8194" max="8194" width="16.5703125" style="17" bestFit="1" customWidth="1"/>
    <col min="8195" max="8197" width="13.140625" style="17" customWidth="1"/>
    <col min="8198" max="8198" width="10.28515625" style="17" bestFit="1" customWidth="1"/>
    <col min="8199" max="8199" width="7.7109375" style="17" customWidth="1"/>
    <col min="8200" max="8200" width="12.85546875" style="17" customWidth="1"/>
    <col min="8201" max="8201" width="0.28515625" style="17" customWidth="1"/>
    <col min="8202" max="8202" width="6.5703125" style="17" customWidth="1"/>
    <col min="8203" max="8203" width="8.42578125" style="17" customWidth="1"/>
    <col min="8204" max="8445" width="9.140625" style="17"/>
    <col min="8446" max="8446" width="4.140625" style="17" customWidth="1"/>
    <col min="8447" max="8447" width="12.7109375" style="17" bestFit="1" customWidth="1"/>
    <col min="8448" max="8448" width="24.5703125" style="17" bestFit="1" customWidth="1"/>
    <col min="8449" max="8449" width="28.85546875" style="17" customWidth="1"/>
    <col min="8450" max="8450" width="16.5703125" style="17" bestFit="1" customWidth="1"/>
    <col min="8451" max="8453" width="13.140625" style="17" customWidth="1"/>
    <col min="8454" max="8454" width="10.28515625" style="17" bestFit="1" customWidth="1"/>
    <col min="8455" max="8455" width="7.7109375" style="17" customWidth="1"/>
    <col min="8456" max="8456" width="12.85546875" style="17" customWidth="1"/>
    <col min="8457" max="8457" width="0.28515625" style="17" customWidth="1"/>
    <col min="8458" max="8458" width="6.5703125" style="17" customWidth="1"/>
    <col min="8459" max="8459" width="8.42578125" style="17" customWidth="1"/>
    <col min="8460" max="8701" width="9.140625" style="17"/>
    <col min="8702" max="8702" width="4.140625" style="17" customWidth="1"/>
    <col min="8703" max="8703" width="12.7109375" style="17" bestFit="1" customWidth="1"/>
    <col min="8704" max="8704" width="24.5703125" style="17" bestFit="1" customWidth="1"/>
    <col min="8705" max="8705" width="28.85546875" style="17" customWidth="1"/>
    <col min="8706" max="8706" width="16.5703125" style="17" bestFit="1" customWidth="1"/>
    <col min="8707" max="8709" width="13.140625" style="17" customWidth="1"/>
    <col min="8710" max="8710" width="10.28515625" style="17" bestFit="1" customWidth="1"/>
    <col min="8711" max="8711" width="7.7109375" style="17" customWidth="1"/>
    <col min="8712" max="8712" width="12.85546875" style="17" customWidth="1"/>
    <col min="8713" max="8713" width="0.28515625" style="17" customWidth="1"/>
    <col min="8714" max="8714" width="6.5703125" style="17" customWidth="1"/>
    <col min="8715" max="8715" width="8.42578125" style="17" customWidth="1"/>
    <col min="8716" max="8957" width="9.140625" style="17"/>
    <col min="8958" max="8958" width="4.140625" style="17" customWidth="1"/>
    <col min="8959" max="8959" width="12.7109375" style="17" bestFit="1" customWidth="1"/>
    <col min="8960" max="8960" width="24.5703125" style="17" bestFit="1" customWidth="1"/>
    <col min="8961" max="8961" width="28.85546875" style="17" customWidth="1"/>
    <col min="8962" max="8962" width="16.5703125" style="17" bestFit="1" customWidth="1"/>
    <col min="8963" max="8965" width="13.140625" style="17" customWidth="1"/>
    <col min="8966" max="8966" width="10.28515625" style="17" bestFit="1" customWidth="1"/>
    <col min="8967" max="8967" width="7.7109375" style="17" customWidth="1"/>
    <col min="8968" max="8968" width="12.85546875" style="17" customWidth="1"/>
    <col min="8969" max="8969" width="0.28515625" style="17" customWidth="1"/>
    <col min="8970" max="8970" width="6.5703125" style="17" customWidth="1"/>
    <col min="8971" max="8971" width="8.42578125" style="17" customWidth="1"/>
    <col min="8972" max="9213" width="9.140625" style="17"/>
    <col min="9214" max="9214" width="4.140625" style="17" customWidth="1"/>
    <col min="9215" max="9215" width="12.7109375" style="17" bestFit="1" customWidth="1"/>
    <col min="9216" max="9216" width="24.5703125" style="17" bestFit="1" customWidth="1"/>
    <col min="9217" max="9217" width="28.85546875" style="17" customWidth="1"/>
    <col min="9218" max="9218" width="16.5703125" style="17" bestFit="1" customWidth="1"/>
    <col min="9219" max="9221" width="13.140625" style="17" customWidth="1"/>
    <col min="9222" max="9222" width="10.28515625" style="17" bestFit="1" customWidth="1"/>
    <col min="9223" max="9223" width="7.7109375" style="17" customWidth="1"/>
    <col min="9224" max="9224" width="12.85546875" style="17" customWidth="1"/>
    <col min="9225" max="9225" width="0.28515625" style="17" customWidth="1"/>
    <col min="9226" max="9226" width="6.5703125" style="17" customWidth="1"/>
    <col min="9227" max="9227" width="8.42578125" style="17" customWidth="1"/>
    <col min="9228" max="9469" width="9.140625" style="17"/>
    <col min="9470" max="9470" width="4.140625" style="17" customWidth="1"/>
    <col min="9471" max="9471" width="12.7109375" style="17" bestFit="1" customWidth="1"/>
    <col min="9472" max="9472" width="24.5703125" style="17" bestFit="1" customWidth="1"/>
    <col min="9473" max="9473" width="28.85546875" style="17" customWidth="1"/>
    <col min="9474" max="9474" width="16.5703125" style="17" bestFit="1" customWidth="1"/>
    <col min="9475" max="9477" width="13.140625" style="17" customWidth="1"/>
    <col min="9478" max="9478" width="10.28515625" style="17" bestFit="1" customWidth="1"/>
    <col min="9479" max="9479" width="7.7109375" style="17" customWidth="1"/>
    <col min="9480" max="9480" width="12.85546875" style="17" customWidth="1"/>
    <col min="9481" max="9481" width="0.28515625" style="17" customWidth="1"/>
    <col min="9482" max="9482" width="6.5703125" style="17" customWidth="1"/>
    <col min="9483" max="9483" width="8.42578125" style="17" customWidth="1"/>
    <col min="9484" max="9725" width="9.140625" style="17"/>
    <col min="9726" max="9726" width="4.140625" style="17" customWidth="1"/>
    <col min="9727" max="9727" width="12.7109375" style="17" bestFit="1" customWidth="1"/>
    <col min="9728" max="9728" width="24.5703125" style="17" bestFit="1" customWidth="1"/>
    <col min="9729" max="9729" width="28.85546875" style="17" customWidth="1"/>
    <col min="9730" max="9730" width="16.5703125" style="17" bestFit="1" customWidth="1"/>
    <col min="9731" max="9733" width="13.140625" style="17" customWidth="1"/>
    <col min="9734" max="9734" width="10.28515625" style="17" bestFit="1" customWidth="1"/>
    <col min="9735" max="9735" width="7.7109375" style="17" customWidth="1"/>
    <col min="9736" max="9736" width="12.85546875" style="17" customWidth="1"/>
    <col min="9737" max="9737" width="0.28515625" style="17" customWidth="1"/>
    <col min="9738" max="9738" width="6.5703125" style="17" customWidth="1"/>
    <col min="9739" max="9739" width="8.42578125" style="17" customWidth="1"/>
    <col min="9740" max="9981" width="9.140625" style="17"/>
    <col min="9982" max="9982" width="4.140625" style="17" customWidth="1"/>
    <col min="9983" max="9983" width="12.7109375" style="17" bestFit="1" customWidth="1"/>
    <col min="9984" max="9984" width="24.5703125" style="17" bestFit="1" customWidth="1"/>
    <col min="9985" max="9985" width="28.85546875" style="17" customWidth="1"/>
    <col min="9986" max="9986" width="16.5703125" style="17" bestFit="1" customWidth="1"/>
    <col min="9987" max="9989" width="13.140625" style="17" customWidth="1"/>
    <col min="9990" max="9990" width="10.28515625" style="17" bestFit="1" customWidth="1"/>
    <col min="9991" max="9991" width="7.7109375" style="17" customWidth="1"/>
    <col min="9992" max="9992" width="12.85546875" style="17" customWidth="1"/>
    <col min="9993" max="9993" width="0.28515625" style="17" customWidth="1"/>
    <col min="9994" max="9994" width="6.5703125" style="17" customWidth="1"/>
    <col min="9995" max="9995" width="8.42578125" style="17" customWidth="1"/>
    <col min="9996" max="10237" width="9.140625" style="17"/>
    <col min="10238" max="10238" width="4.140625" style="17" customWidth="1"/>
    <col min="10239" max="10239" width="12.7109375" style="17" bestFit="1" customWidth="1"/>
    <col min="10240" max="10240" width="24.5703125" style="17" bestFit="1" customWidth="1"/>
    <col min="10241" max="10241" width="28.85546875" style="17" customWidth="1"/>
    <col min="10242" max="10242" width="16.5703125" style="17" bestFit="1" customWidth="1"/>
    <col min="10243" max="10245" width="13.140625" style="17" customWidth="1"/>
    <col min="10246" max="10246" width="10.28515625" style="17" bestFit="1" customWidth="1"/>
    <col min="10247" max="10247" width="7.7109375" style="17" customWidth="1"/>
    <col min="10248" max="10248" width="12.85546875" style="17" customWidth="1"/>
    <col min="10249" max="10249" width="0.28515625" style="17" customWidth="1"/>
    <col min="10250" max="10250" width="6.5703125" style="17" customWidth="1"/>
    <col min="10251" max="10251" width="8.42578125" style="17" customWidth="1"/>
    <col min="10252" max="10493" width="9.140625" style="17"/>
    <col min="10494" max="10494" width="4.140625" style="17" customWidth="1"/>
    <col min="10495" max="10495" width="12.7109375" style="17" bestFit="1" customWidth="1"/>
    <col min="10496" max="10496" width="24.5703125" style="17" bestFit="1" customWidth="1"/>
    <col min="10497" max="10497" width="28.85546875" style="17" customWidth="1"/>
    <col min="10498" max="10498" width="16.5703125" style="17" bestFit="1" customWidth="1"/>
    <col min="10499" max="10501" width="13.140625" style="17" customWidth="1"/>
    <col min="10502" max="10502" width="10.28515625" style="17" bestFit="1" customWidth="1"/>
    <col min="10503" max="10503" width="7.7109375" style="17" customWidth="1"/>
    <col min="10504" max="10504" width="12.85546875" style="17" customWidth="1"/>
    <col min="10505" max="10505" width="0.28515625" style="17" customWidth="1"/>
    <col min="10506" max="10506" width="6.5703125" style="17" customWidth="1"/>
    <col min="10507" max="10507" width="8.42578125" style="17" customWidth="1"/>
    <col min="10508" max="10749" width="9.140625" style="17"/>
    <col min="10750" max="10750" width="4.140625" style="17" customWidth="1"/>
    <col min="10751" max="10751" width="12.7109375" style="17" bestFit="1" customWidth="1"/>
    <col min="10752" max="10752" width="24.5703125" style="17" bestFit="1" customWidth="1"/>
    <col min="10753" max="10753" width="28.85546875" style="17" customWidth="1"/>
    <col min="10754" max="10754" width="16.5703125" style="17" bestFit="1" customWidth="1"/>
    <col min="10755" max="10757" width="13.140625" style="17" customWidth="1"/>
    <col min="10758" max="10758" width="10.28515625" style="17" bestFit="1" customWidth="1"/>
    <col min="10759" max="10759" width="7.7109375" style="17" customWidth="1"/>
    <col min="10760" max="10760" width="12.85546875" style="17" customWidth="1"/>
    <col min="10761" max="10761" width="0.28515625" style="17" customWidth="1"/>
    <col min="10762" max="10762" width="6.5703125" style="17" customWidth="1"/>
    <col min="10763" max="10763" width="8.42578125" style="17" customWidth="1"/>
    <col min="10764" max="11005" width="9.140625" style="17"/>
    <col min="11006" max="11006" width="4.140625" style="17" customWidth="1"/>
    <col min="11007" max="11007" width="12.7109375" style="17" bestFit="1" customWidth="1"/>
    <col min="11008" max="11008" width="24.5703125" style="17" bestFit="1" customWidth="1"/>
    <col min="11009" max="11009" width="28.85546875" style="17" customWidth="1"/>
    <col min="11010" max="11010" width="16.5703125" style="17" bestFit="1" customWidth="1"/>
    <col min="11011" max="11013" width="13.140625" style="17" customWidth="1"/>
    <col min="11014" max="11014" width="10.28515625" style="17" bestFit="1" customWidth="1"/>
    <col min="11015" max="11015" width="7.7109375" style="17" customWidth="1"/>
    <col min="11016" max="11016" width="12.85546875" style="17" customWidth="1"/>
    <col min="11017" max="11017" width="0.28515625" style="17" customWidth="1"/>
    <col min="11018" max="11018" width="6.5703125" style="17" customWidth="1"/>
    <col min="11019" max="11019" width="8.42578125" style="17" customWidth="1"/>
    <col min="11020" max="11261" width="9.140625" style="17"/>
    <col min="11262" max="11262" width="4.140625" style="17" customWidth="1"/>
    <col min="11263" max="11263" width="12.7109375" style="17" bestFit="1" customWidth="1"/>
    <col min="11264" max="11264" width="24.5703125" style="17" bestFit="1" customWidth="1"/>
    <col min="11265" max="11265" width="28.85546875" style="17" customWidth="1"/>
    <col min="11266" max="11266" width="16.5703125" style="17" bestFit="1" customWidth="1"/>
    <col min="11267" max="11269" width="13.140625" style="17" customWidth="1"/>
    <col min="11270" max="11270" width="10.28515625" style="17" bestFit="1" customWidth="1"/>
    <col min="11271" max="11271" width="7.7109375" style="17" customWidth="1"/>
    <col min="11272" max="11272" width="12.85546875" style="17" customWidth="1"/>
    <col min="11273" max="11273" width="0.28515625" style="17" customWidth="1"/>
    <col min="11274" max="11274" width="6.5703125" style="17" customWidth="1"/>
    <col min="11275" max="11275" width="8.42578125" style="17" customWidth="1"/>
    <col min="11276" max="11517" width="9.140625" style="17"/>
    <col min="11518" max="11518" width="4.140625" style="17" customWidth="1"/>
    <col min="11519" max="11519" width="12.7109375" style="17" bestFit="1" customWidth="1"/>
    <col min="11520" max="11520" width="24.5703125" style="17" bestFit="1" customWidth="1"/>
    <col min="11521" max="11521" width="28.85546875" style="17" customWidth="1"/>
    <col min="11522" max="11522" width="16.5703125" style="17" bestFit="1" customWidth="1"/>
    <col min="11523" max="11525" width="13.140625" style="17" customWidth="1"/>
    <col min="11526" max="11526" width="10.28515625" style="17" bestFit="1" customWidth="1"/>
    <col min="11527" max="11527" width="7.7109375" style="17" customWidth="1"/>
    <col min="11528" max="11528" width="12.85546875" style="17" customWidth="1"/>
    <col min="11529" max="11529" width="0.28515625" style="17" customWidth="1"/>
    <col min="11530" max="11530" width="6.5703125" style="17" customWidth="1"/>
    <col min="11531" max="11531" width="8.42578125" style="17" customWidth="1"/>
    <col min="11532" max="11773" width="9.140625" style="17"/>
    <col min="11774" max="11774" width="4.140625" style="17" customWidth="1"/>
    <col min="11775" max="11775" width="12.7109375" style="17" bestFit="1" customWidth="1"/>
    <col min="11776" max="11776" width="24.5703125" style="17" bestFit="1" customWidth="1"/>
    <col min="11777" max="11777" width="28.85546875" style="17" customWidth="1"/>
    <col min="11778" max="11778" width="16.5703125" style="17" bestFit="1" customWidth="1"/>
    <col min="11779" max="11781" width="13.140625" style="17" customWidth="1"/>
    <col min="11782" max="11782" width="10.28515625" style="17" bestFit="1" customWidth="1"/>
    <col min="11783" max="11783" width="7.7109375" style="17" customWidth="1"/>
    <col min="11784" max="11784" width="12.85546875" style="17" customWidth="1"/>
    <col min="11785" max="11785" width="0.28515625" style="17" customWidth="1"/>
    <col min="11786" max="11786" width="6.5703125" style="17" customWidth="1"/>
    <col min="11787" max="11787" width="8.42578125" style="17" customWidth="1"/>
    <col min="11788" max="12029" width="9.140625" style="17"/>
    <col min="12030" max="12030" width="4.140625" style="17" customWidth="1"/>
    <col min="12031" max="12031" width="12.7109375" style="17" bestFit="1" customWidth="1"/>
    <col min="12032" max="12032" width="24.5703125" style="17" bestFit="1" customWidth="1"/>
    <col min="12033" max="12033" width="28.85546875" style="17" customWidth="1"/>
    <col min="12034" max="12034" width="16.5703125" style="17" bestFit="1" customWidth="1"/>
    <col min="12035" max="12037" width="13.140625" style="17" customWidth="1"/>
    <col min="12038" max="12038" width="10.28515625" style="17" bestFit="1" customWidth="1"/>
    <col min="12039" max="12039" width="7.7109375" style="17" customWidth="1"/>
    <col min="12040" max="12040" width="12.85546875" style="17" customWidth="1"/>
    <col min="12041" max="12041" width="0.28515625" style="17" customWidth="1"/>
    <col min="12042" max="12042" width="6.5703125" style="17" customWidth="1"/>
    <col min="12043" max="12043" width="8.42578125" style="17" customWidth="1"/>
    <col min="12044" max="12285" width="9.140625" style="17"/>
    <col min="12286" max="12286" width="4.140625" style="17" customWidth="1"/>
    <col min="12287" max="12287" width="12.7109375" style="17" bestFit="1" customWidth="1"/>
    <col min="12288" max="12288" width="24.5703125" style="17" bestFit="1" customWidth="1"/>
    <col min="12289" max="12289" width="28.85546875" style="17" customWidth="1"/>
    <col min="12290" max="12290" width="16.5703125" style="17" bestFit="1" customWidth="1"/>
    <col min="12291" max="12293" width="13.140625" style="17" customWidth="1"/>
    <col min="12294" max="12294" width="10.28515625" style="17" bestFit="1" customWidth="1"/>
    <col min="12295" max="12295" width="7.7109375" style="17" customWidth="1"/>
    <col min="12296" max="12296" width="12.85546875" style="17" customWidth="1"/>
    <col min="12297" max="12297" width="0.28515625" style="17" customWidth="1"/>
    <col min="12298" max="12298" width="6.5703125" style="17" customWidth="1"/>
    <col min="12299" max="12299" width="8.42578125" style="17" customWidth="1"/>
    <col min="12300" max="12541" width="9.140625" style="17"/>
    <col min="12542" max="12542" width="4.140625" style="17" customWidth="1"/>
    <col min="12543" max="12543" width="12.7109375" style="17" bestFit="1" customWidth="1"/>
    <col min="12544" max="12544" width="24.5703125" style="17" bestFit="1" customWidth="1"/>
    <col min="12545" max="12545" width="28.85546875" style="17" customWidth="1"/>
    <col min="12546" max="12546" width="16.5703125" style="17" bestFit="1" customWidth="1"/>
    <col min="12547" max="12549" width="13.140625" style="17" customWidth="1"/>
    <col min="12550" max="12550" width="10.28515625" style="17" bestFit="1" customWidth="1"/>
    <col min="12551" max="12551" width="7.7109375" style="17" customWidth="1"/>
    <col min="12552" max="12552" width="12.85546875" style="17" customWidth="1"/>
    <col min="12553" max="12553" width="0.28515625" style="17" customWidth="1"/>
    <col min="12554" max="12554" width="6.5703125" style="17" customWidth="1"/>
    <col min="12555" max="12555" width="8.42578125" style="17" customWidth="1"/>
    <col min="12556" max="12797" width="9.140625" style="17"/>
    <col min="12798" max="12798" width="4.140625" style="17" customWidth="1"/>
    <col min="12799" max="12799" width="12.7109375" style="17" bestFit="1" customWidth="1"/>
    <col min="12800" max="12800" width="24.5703125" style="17" bestFit="1" customWidth="1"/>
    <col min="12801" max="12801" width="28.85546875" style="17" customWidth="1"/>
    <col min="12802" max="12802" width="16.5703125" style="17" bestFit="1" customWidth="1"/>
    <col min="12803" max="12805" width="13.140625" style="17" customWidth="1"/>
    <col min="12806" max="12806" width="10.28515625" style="17" bestFit="1" customWidth="1"/>
    <col min="12807" max="12807" width="7.7109375" style="17" customWidth="1"/>
    <col min="12808" max="12808" width="12.85546875" style="17" customWidth="1"/>
    <col min="12809" max="12809" width="0.28515625" style="17" customWidth="1"/>
    <col min="12810" max="12810" width="6.5703125" style="17" customWidth="1"/>
    <col min="12811" max="12811" width="8.42578125" style="17" customWidth="1"/>
    <col min="12812" max="13053" width="9.140625" style="17"/>
    <col min="13054" max="13054" width="4.140625" style="17" customWidth="1"/>
    <col min="13055" max="13055" width="12.7109375" style="17" bestFit="1" customWidth="1"/>
    <col min="13056" max="13056" width="24.5703125" style="17" bestFit="1" customWidth="1"/>
    <col min="13057" max="13057" width="28.85546875" style="17" customWidth="1"/>
    <col min="13058" max="13058" width="16.5703125" style="17" bestFit="1" customWidth="1"/>
    <col min="13059" max="13061" width="13.140625" style="17" customWidth="1"/>
    <col min="13062" max="13062" width="10.28515625" style="17" bestFit="1" customWidth="1"/>
    <col min="13063" max="13063" width="7.7109375" style="17" customWidth="1"/>
    <col min="13064" max="13064" width="12.85546875" style="17" customWidth="1"/>
    <col min="13065" max="13065" width="0.28515625" style="17" customWidth="1"/>
    <col min="13066" max="13066" width="6.5703125" style="17" customWidth="1"/>
    <col min="13067" max="13067" width="8.42578125" style="17" customWidth="1"/>
    <col min="13068" max="13309" width="9.140625" style="17"/>
    <col min="13310" max="13310" width="4.140625" style="17" customWidth="1"/>
    <col min="13311" max="13311" width="12.7109375" style="17" bestFit="1" customWidth="1"/>
    <col min="13312" max="13312" width="24.5703125" style="17" bestFit="1" customWidth="1"/>
    <col min="13313" max="13313" width="28.85546875" style="17" customWidth="1"/>
    <col min="13314" max="13314" width="16.5703125" style="17" bestFit="1" customWidth="1"/>
    <col min="13315" max="13317" width="13.140625" style="17" customWidth="1"/>
    <col min="13318" max="13318" width="10.28515625" style="17" bestFit="1" customWidth="1"/>
    <col min="13319" max="13319" width="7.7109375" style="17" customWidth="1"/>
    <col min="13320" max="13320" width="12.85546875" style="17" customWidth="1"/>
    <col min="13321" max="13321" width="0.28515625" style="17" customWidth="1"/>
    <col min="13322" max="13322" width="6.5703125" style="17" customWidth="1"/>
    <col min="13323" max="13323" width="8.42578125" style="17" customWidth="1"/>
    <col min="13324" max="13565" width="9.140625" style="17"/>
    <col min="13566" max="13566" width="4.140625" style="17" customWidth="1"/>
    <col min="13567" max="13567" width="12.7109375" style="17" bestFit="1" customWidth="1"/>
    <col min="13568" max="13568" width="24.5703125" style="17" bestFit="1" customWidth="1"/>
    <col min="13569" max="13569" width="28.85546875" style="17" customWidth="1"/>
    <col min="13570" max="13570" width="16.5703125" style="17" bestFit="1" customWidth="1"/>
    <col min="13571" max="13573" width="13.140625" style="17" customWidth="1"/>
    <col min="13574" max="13574" width="10.28515625" style="17" bestFit="1" customWidth="1"/>
    <col min="13575" max="13575" width="7.7109375" style="17" customWidth="1"/>
    <col min="13576" max="13576" width="12.85546875" style="17" customWidth="1"/>
    <col min="13577" max="13577" width="0.28515625" style="17" customWidth="1"/>
    <col min="13578" max="13578" width="6.5703125" style="17" customWidth="1"/>
    <col min="13579" max="13579" width="8.42578125" style="17" customWidth="1"/>
    <col min="13580" max="13821" width="9.140625" style="17"/>
    <col min="13822" max="13822" width="4.140625" style="17" customWidth="1"/>
    <col min="13823" max="13823" width="12.7109375" style="17" bestFit="1" customWidth="1"/>
    <col min="13824" max="13824" width="24.5703125" style="17" bestFit="1" customWidth="1"/>
    <col min="13825" max="13825" width="28.85546875" style="17" customWidth="1"/>
    <col min="13826" max="13826" width="16.5703125" style="17" bestFit="1" customWidth="1"/>
    <col min="13827" max="13829" width="13.140625" style="17" customWidth="1"/>
    <col min="13830" max="13830" width="10.28515625" style="17" bestFit="1" customWidth="1"/>
    <col min="13831" max="13831" width="7.7109375" style="17" customWidth="1"/>
    <col min="13832" max="13832" width="12.85546875" style="17" customWidth="1"/>
    <col min="13833" max="13833" width="0.28515625" style="17" customWidth="1"/>
    <col min="13834" max="13834" width="6.5703125" style="17" customWidth="1"/>
    <col min="13835" max="13835" width="8.42578125" style="17" customWidth="1"/>
    <col min="13836" max="14077" width="9.140625" style="17"/>
    <col min="14078" max="14078" width="4.140625" style="17" customWidth="1"/>
    <col min="14079" max="14079" width="12.7109375" style="17" bestFit="1" customWidth="1"/>
    <col min="14080" max="14080" width="24.5703125" style="17" bestFit="1" customWidth="1"/>
    <col min="14081" max="14081" width="28.85546875" style="17" customWidth="1"/>
    <col min="14082" max="14082" width="16.5703125" style="17" bestFit="1" customWidth="1"/>
    <col min="14083" max="14085" width="13.140625" style="17" customWidth="1"/>
    <col min="14086" max="14086" width="10.28515625" style="17" bestFit="1" customWidth="1"/>
    <col min="14087" max="14087" width="7.7109375" style="17" customWidth="1"/>
    <col min="14088" max="14088" width="12.85546875" style="17" customWidth="1"/>
    <col min="14089" max="14089" width="0.28515625" style="17" customWidth="1"/>
    <col min="14090" max="14090" width="6.5703125" style="17" customWidth="1"/>
    <col min="14091" max="14091" width="8.42578125" style="17" customWidth="1"/>
    <col min="14092" max="14333" width="9.140625" style="17"/>
    <col min="14334" max="14334" width="4.140625" style="17" customWidth="1"/>
    <col min="14335" max="14335" width="12.7109375" style="17" bestFit="1" customWidth="1"/>
    <col min="14336" max="14336" width="24.5703125" style="17" bestFit="1" customWidth="1"/>
    <col min="14337" max="14337" width="28.85546875" style="17" customWidth="1"/>
    <col min="14338" max="14338" width="16.5703125" style="17" bestFit="1" customWidth="1"/>
    <col min="14339" max="14341" width="13.140625" style="17" customWidth="1"/>
    <col min="14342" max="14342" width="10.28515625" style="17" bestFit="1" customWidth="1"/>
    <col min="14343" max="14343" width="7.7109375" style="17" customWidth="1"/>
    <col min="14344" max="14344" width="12.85546875" style="17" customWidth="1"/>
    <col min="14345" max="14345" width="0.28515625" style="17" customWidth="1"/>
    <col min="14346" max="14346" width="6.5703125" style="17" customWidth="1"/>
    <col min="14347" max="14347" width="8.42578125" style="17" customWidth="1"/>
    <col min="14348" max="14589" width="9.140625" style="17"/>
    <col min="14590" max="14590" width="4.140625" style="17" customWidth="1"/>
    <col min="14591" max="14591" width="12.7109375" style="17" bestFit="1" customWidth="1"/>
    <col min="14592" max="14592" width="24.5703125" style="17" bestFit="1" customWidth="1"/>
    <col min="14593" max="14593" width="28.85546875" style="17" customWidth="1"/>
    <col min="14594" max="14594" width="16.5703125" style="17" bestFit="1" customWidth="1"/>
    <col min="14595" max="14597" width="13.140625" style="17" customWidth="1"/>
    <col min="14598" max="14598" width="10.28515625" style="17" bestFit="1" customWidth="1"/>
    <col min="14599" max="14599" width="7.7109375" style="17" customWidth="1"/>
    <col min="14600" max="14600" width="12.85546875" style="17" customWidth="1"/>
    <col min="14601" max="14601" width="0.28515625" style="17" customWidth="1"/>
    <col min="14602" max="14602" width="6.5703125" style="17" customWidth="1"/>
    <col min="14603" max="14603" width="8.42578125" style="17" customWidth="1"/>
    <col min="14604" max="14845" width="9.140625" style="17"/>
    <col min="14846" max="14846" width="4.140625" style="17" customWidth="1"/>
    <col min="14847" max="14847" width="12.7109375" style="17" bestFit="1" customWidth="1"/>
    <col min="14848" max="14848" width="24.5703125" style="17" bestFit="1" customWidth="1"/>
    <col min="14849" max="14849" width="28.85546875" style="17" customWidth="1"/>
    <col min="14850" max="14850" width="16.5703125" style="17" bestFit="1" customWidth="1"/>
    <col min="14851" max="14853" width="13.140625" style="17" customWidth="1"/>
    <col min="14854" max="14854" width="10.28515625" style="17" bestFit="1" customWidth="1"/>
    <col min="14855" max="14855" width="7.7109375" style="17" customWidth="1"/>
    <col min="14856" max="14856" width="12.85546875" style="17" customWidth="1"/>
    <col min="14857" max="14857" width="0.28515625" style="17" customWidth="1"/>
    <col min="14858" max="14858" width="6.5703125" style="17" customWidth="1"/>
    <col min="14859" max="14859" width="8.42578125" style="17" customWidth="1"/>
    <col min="14860" max="15101" width="9.140625" style="17"/>
    <col min="15102" max="15102" width="4.140625" style="17" customWidth="1"/>
    <col min="15103" max="15103" width="12.7109375" style="17" bestFit="1" customWidth="1"/>
    <col min="15104" max="15104" width="24.5703125" style="17" bestFit="1" customWidth="1"/>
    <col min="15105" max="15105" width="28.85546875" style="17" customWidth="1"/>
    <col min="15106" max="15106" width="16.5703125" style="17" bestFit="1" customWidth="1"/>
    <col min="15107" max="15109" width="13.140625" style="17" customWidth="1"/>
    <col min="15110" max="15110" width="10.28515625" style="17" bestFit="1" customWidth="1"/>
    <col min="15111" max="15111" width="7.7109375" style="17" customWidth="1"/>
    <col min="15112" max="15112" width="12.85546875" style="17" customWidth="1"/>
    <col min="15113" max="15113" width="0.28515625" style="17" customWidth="1"/>
    <col min="15114" max="15114" width="6.5703125" style="17" customWidth="1"/>
    <col min="15115" max="15115" width="8.42578125" style="17" customWidth="1"/>
    <col min="15116" max="15357" width="9.140625" style="17"/>
    <col min="15358" max="15358" width="4.140625" style="17" customWidth="1"/>
    <col min="15359" max="15359" width="12.7109375" style="17" bestFit="1" customWidth="1"/>
    <col min="15360" max="15360" width="24.5703125" style="17" bestFit="1" customWidth="1"/>
    <col min="15361" max="15361" width="28.85546875" style="17" customWidth="1"/>
    <col min="15362" max="15362" width="16.5703125" style="17" bestFit="1" customWidth="1"/>
    <col min="15363" max="15365" width="13.140625" style="17" customWidth="1"/>
    <col min="15366" max="15366" width="10.28515625" style="17" bestFit="1" customWidth="1"/>
    <col min="15367" max="15367" width="7.7109375" style="17" customWidth="1"/>
    <col min="15368" max="15368" width="12.85546875" style="17" customWidth="1"/>
    <col min="15369" max="15369" width="0.28515625" style="17" customWidth="1"/>
    <col min="15370" max="15370" width="6.5703125" style="17" customWidth="1"/>
    <col min="15371" max="15371" width="8.42578125" style="17" customWidth="1"/>
    <col min="15372" max="15613" width="9.140625" style="17"/>
    <col min="15614" max="15614" width="4.140625" style="17" customWidth="1"/>
    <col min="15615" max="15615" width="12.7109375" style="17" bestFit="1" customWidth="1"/>
    <col min="15616" max="15616" width="24.5703125" style="17" bestFit="1" customWidth="1"/>
    <col min="15617" max="15617" width="28.85546875" style="17" customWidth="1"/>
    <col min="15618" max="15618" width="16.5703125" style="17" bestFit="1" customWidth="1"/>
    <col min="15619" max="15621" width="13.140625" style="17" customWidth="1"/>
    <col min="15622" max="15622" width="10.28515625" style="17" bestFit="1" customWidth="1"/>
    <col min="15623" max="15623" width="7.7109375" style="17" customWidth="1"/>
    <col min="15624" max="15624" width="12.85546875" style="17" customWidth="1"/>
    <col min="15625" max="15625" width="0.28515625" style="17" customWidth="1"/>
    <col min="15626" max="15626" width="6.5703125" style="17" customWidth="1"/>
    <col min="15627" max="15627" width="8.42578125" style="17" customWidth="1"/>
    <col min="15628" max="15869" width="9.140625" style="17"/>
    <col min="15870" max="15870" width="4.140625" style="17" customWidth="1"/>
    <col min="15871" max="15871" width="12.7109375" style="17" bestFit="1" customWidth="1"/>
    <col min="15872" max="15872" width="24.5703125" style="17" bestFit="1" customWidth="1"/>
    <col min="15873" max="15873" width="28.85546875" style="17" customWidth="1"/>
    <col min="15874" max="15874" width="16.5703125" style="17" bestFit="1" customWidth="1"/>
    <col min="15875" max="15877" width="13.140625" style="17" customWidth="1"/>
    <col min="15878" max="15878" width="10.28515625" style="17" bestFit="1" customWidth="1"/>
    <col min="15879" max="15879" width="7.7109375" style="17" customWidth="1"/>
    <col min="15880" max="15880" width="12.85546875" style="17" customWidth="1"/>
    <col min="15881" max="15881" width="0.28515625" style="17" customWidth="1"/>
    <col min="15882" max="15882" width="6.5703125" style="17" customWidth="1"/>
    <col min="15883" max="15883" width="8.42578125" style="17" customWidth="1"/>
    <col min="15884" max="16125" width="9.140625" style="17"/>
    <col min="16126" max="16126" width="4.140625" style="17" customWidth="1"/>
    <col min="16127" max="16127" width="12.7109375" style="17" bestFit="1" customWidth="1"/>
    <col min="16128" max="16128" width="24.5703125" style="17" bestFit="1" customWidth="1"/>
    <col min="16129" max="16129" width="28.85546875" style="17" customWidth="1"/>
    <col min="16130" max="16130" width="16.5703125" style="17" bestFit="1" customWidth="1"/>
    <col min="16131" max="16133" width="13.140625" style="17" customWidth="1"/>
    <col min="16134" max="16134" width="10.28515625" style="17" bestFit="1" customWidth="1"/>
    <col min="16135" max="16135" width="7.7109375" style="17" customWidth="1"/>
    <col min="16136" max="16136" width="12.85546875" style="17" customWidth="1"/>
    <col min="16137" max="16137" width="0.28515625" style="17" customWidth="1"/>
    <col min="16138" max="16138" width="6.5703125" style="17" customWidth="1"/>
    <col min="16139" max="16139" width="8.42578125" style="17" customWidth="1"/>
    <col min="16140" max="16384" width="9.140625" style="17"/>
  </cols>
  <sheetData>
    <row r="1" spans="1:12" s="8" customFormat="1" ht="36.75" x14ac:dyDescent="0.25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5" t="s">
        <v>7</v>
      </c>
      <c r="I1" s="6" t="s">
        <v>8</v>
      </c>
      <c r="J1" s="175" t="s">
        <v>492</v>
      </c>
      <c r="K1" s="7" t="s">
        <v>9</v>
      </c>
      <c r="L1"/>
    </row>
    <row r="2" spans="1:12" ht="20.100000000000001" customHeight="1" x14ac:dyDescent="0.25">
      <c r="A2" s="1">
        <v>1</v>
      </c>
      <c r="B2" s="9" t="s">
        <v>10</v>
      </c>
      <c r="C2" s="10" t="s">
        <v>11</v>
      </c>
      <c r="D2" s="11" t="s">
        <v>12</v>
      </c>
      <c r="E2" s="12">
        <v>135569</v>
      </c>
      <c r="F2" s="12">
        <v>32176.5</v>
      </c>
      <c r="G2" s="12">
        <f>E2-F2</f>
        <v>103392.5</v>
      </c>
      <c r="H2" s="13">
        <f>G2*4%</f>
        <v>4135.7</v>
      </c>
      <c r="I2" s="14">
        <v>2</v>
      </c>
      <c r="J2" s="15">
        <f>G2-H2-I2</f>
        <v>99254.8</v>
      </c>
      <c r="K2" s="16">
        <v>1</v>
      </c>
    </row>
    <row r="3" spans="1:12" ht="20.100000000000001" customHeight="1" x14ac:dyDescent="0.25">
      <c r="A3" s="1">
        <v>2</v>
      </c>
      <c r="B3" s="9" t="s">
        <v>13</v>
      </c>
      <c r="C3" s="10" t="s">
        <v>14</v>
      </c>
      <c r="D3" s="11" t="s">
        <v>15</v>
      </c>
      <c r="E3" s="12">
        <v>106335</v>
      </c>
      <c r="F3" s="12">
        <v>25237.98</v>
      </c>
      <c r="G3" s="12">
        <f t="shared" ref="G3:G14" si="0">E3-F3</f>
        <v>81097.02</v>
      </c>
      <c r="H3" s="13">
        <f t="shared" ref="H3:H14" si="1">G3*4%</f>
        <v>3243.8808000000004</v>
      </c>
      <c r="I3" s="14">
        <v>2</v>
      </c>
      <c r="J3" s="15">
        <f t="shared" ref="J3:J14" si="2">G3-H3-I3</f>
        <v>77851.139200000005</v>
      </c>
      <c r="K3" s="16">
        <v>2</v>
      </c>
    </row>
    <row r="4" spans="1:12" ht="20.100000000000001" customHeight="1" x14ac:dyDescent="0.25">
      <c r="A4" s="1">
        <v>3</v>
      </c>
      <c r="B4" s="9" t="s">
        <v>16</v>
      </c>
      <c r="C4" s="10" t="s">
        <v>17</v>
      </c>
      <c r="D4" s="11" t="s">
        <v>15</v>
      </c>
      <c r="E4" s="19">
        <v>116202</v>
      </c>
      <c r="F4" s="19">
        <v>27579.85</v>
      </c>
      <c r="G4" s="12">
        <f t="shared" si="0"/>
        <v>88622.15</v>
      </c>
      <c r="H4" s="13">
        <f t="shared" si="1"/>
        <v>3544.886</v>
      </c>
      <c r="I4" s="14">
        <v>2</v>
      </c>
      <c r="J4" s="15">
        <f t="shared" si="2"/>
        <v>85075.263999999996</v>
      </c>
      <c r="K4" s="16">
        <v>3</v>
      </c>
    </row>
    <row r="5" spans="1:12" ht="20.100000000000001" customHeight="1" x14ac:dyDescent="0.25">
      <c r="A5" s="1">
        <v>4</v>
      </c>
      <c r="B5" s="9" t="s">
        <v>18</v>
      </c>
      <c r="C5" s="20" t="s">
        <v>19</v>
      </c>
      <c r="D5" s="21" t="s">
        <v>15</v>
      </c>
      <c r="E5" s="12">
        <v>101035</v>
      </c>
      <c r="F5" s="12">
        <v>22983.21</v>
      </c>
      <c r="G5" s="12">
        <f t="shared" si="0"/>
        <v>78051.790000000008</v>
      </c>
      <c r="H5" s="22">
        <v>0</v>
      </c>
      <c r="I5" s="22">
        <v>0</v>
      </c>
      <c r="J5" s="15">
        <f t="shared" si="2"/>
        <v>78051.790000000008</v>
      </c>
      <c r="K5" s="16">
        <v>4</v>
      </c>
    </row>
    <row r="6" spans="1:12" ht="20.100000000000001" customHeight="1" x14ac:dyDescent="0.25">
      <c r="A6" s="1">
        <v>5</v>
      </c>
      <c r="B6" s="9" t="s">
        <v>20</v>
      </c>
      <c r="C6" s="10" t="s">
        <v>21</v>
      </c>
      <c r="D6" s="11" t="s">
        <v>22</v>
      </c>
      <c r="E6" s="12">
        <v>193303</v>
      </c>
      <c r="F6" s="12">
        <v>45879.32</v>
      </c>
      <c r="G6" s="12">
        <f t="shared" si="0"/>
        <v>147423.67999999999</v>
      </c>
      <c r="H6" s="13">
        <f t="shared" si="1"/>
        <v>5896.9471999999996</v>
      </c>
      <c r="I6" s="14">
        <v>2</v>
      </c>
      <c r="J6" s="15">
        <f t="shared" si="2"/>
        <v>141524.7328</v>
      </c>
      <c r="K6" s="16">
        <v>5</v>
      </c>
    </row>
    <row r="7" spans="1:12" ht="20.100000000000001" customHeight="1" x14ac:dyDescent="0.25">
      <c r="A7" s="1">
        <v>6</v>
      </c>
      <c r="B7" s="9" t="s">
        <v>10</v>
      </c>
      <c r="C7" s="10" t="s">
        <v>11</v>
      </c>
      <c r="D7" s="11" t="s">
        <v>23</v>
      </c>
      <c r="E7" s="12">
        <v>188644.76</v>
      </c>
      <c r="F7" s="12">
        <v>45922.879999999997</v>
      </c>
      <c r="G7" s="12">
        <f t="shared" si="0"/>
        <v>142721.88</v>
      </c>
      <c r="H7" s="13">
        <f t="shared" si="1"/>
        <v>5708.8752000000004</v>
      </c>
      <c r="I7" s="14">
        <v>2</v>
      </c>
      <c r="J7" s="15">
        <f t="shared" si="2"/>
        <v>137011.0048</v>
      </c>
      <c r="K7" s="16">
        <v>6</v>
      </c>
    </row>
    <row r="8" spans="1:12" ht="20.100000000000001" customHeight="1" x14ac:dyDescent="0.25">
      <c r="A8" s="1">
        <v>7</v>
      </c>
      <c r="B8" s="9" t="s">
        <v>24</v>
      </c>
      <c r="C8" s="10" t="s">
        <v>25</v>
      </c>
      <c r="D8" s="11" t="s">
        <v>26</v>
      </c>
      <c r="E8" s="12">
        <v>201525.68</v>
      </c>
      <c r="F8" s="12">
        <v>47830.92</v>
      </c>
      <c r="G8" s="12">
        <f t="shared" si="0"/>
        <v>153694.76</v>
      </c>
      <c r="H8" s="13">
        <f t="shared" si="1"/>
        <v>6147.7904000000008</v>
      </c>
      <c r="I8" s="14">
        <v>2</v>
      </c>
      <c r="J8" s="15">
        <f t="shared" si="2"/>
        <v>147544.96960000001</v>
      </c>
      <c r="K8" s="16">
        <v>7</v>
      </c>
    </row>
    <row r="9" spans="1:12" ht="20.100000000000001" customHeight="1" x14ac:dyDescent="0.25">
      <c r="A9" s="1">
        <v>8</v>
      </c>
      <c r="B9" s="9" t="s">
        <v>27</v>
      </c>
      <c r="C9" s="23" t="s">
        <v>28</v>
      </c>
      <c r="D9" s="11" t="s">
        <v>26</v>
      </c>
      <c r="E9" s="19">
        <v>96835</v>
      </c>
      <c r="F9" s="19">
        <v>22983.21</v>
      </c>
      <c r="G9" s="12">
        <f t="shared" si="0"/>
        <v>73851.790000000008</v>
      </c>
      <c r="H9" s="13">
        <f t="shared" si="1"/>
        <v>2954.0716000000002</v>
      </c>
      <c r="I9" s="14">
        <v>2</v>
      </c>
      <c r="J9" s="15">
        <f t="shared" si="2"/>
        <v>70895.718400000012</v>
      </c>
      <c r="K9" s="16">
        <v>8</v>
      </c>
    </row>
    <row r="10" spans="1:12" ht="20.100000000000001" customHeight="1" x14ac:dyDescent="0.25">
      <c r="A10" s="1">
        <v>9</v>
      </c>
      <c r="B10" s="9" t="s">
        <v>29</v>
      </c>
      <c r="C10" s="10" t="s">
        <v>30</v>
      </c>
      <c r="D10" s="11" t="s">
        <v>31</v>
      </c>
      <c r="E10" s="12">
        <v>227970.12</v>
      </c>
      <c r="F10" s="12">
        <v>50950.68</v>
      </c>
      <c r="G10" s="12">
        <f t="shared" si="0"/>
        <v>177019.44</v>
      </c>
      <c r="H10" s="13">
        <f t="shared" si="1"/>
        <v>7080.7776000000003</v>
      </c>
      <c r="I10" s="14">
        <v>2</v>
      </c>
      <c r="J10" s="15">
        <f t="shared" si="2"/>
        <v>169936.6624</v>
      </c>
      <c r="K10" s="16">
        <v>9</v>
      </c>
    </row>
    <row r="11" spans="1:12" ht="20.100000000000001" customHeight="1" x14ac:dyDescent="0.25">
      <c r="A11" s="1">
        <v>10</v>
      </c>
      <c r="B11" s="9" t="s">
        <v>29</v>
      </c>
      <c r="C11" s="10" t="s">
        <v>30</v>
      </c>
      <c r="D11" s="11" t="s">
        <v>32</v>
      </c>
      <c r="E11" s="12">
        <v>141502</v>
      </c>
      <c r="F11" s="12">
        <v>30333.05</v>
      </c>
      <c r="G11" s="12">
        <f t="shared" si="0"/>
        <v>111168.95</v>
      </c>
      <c r="H11" s="13">
        <f t="shared" si="1"/>
        <v>4446.7579999999998</v>
      </c>
      <c r="I11" s="14">
        <v>2</v>
      </c>
      <c r="J11" s="15">
        <f t="shared" si="2"/>
        <v>106720.192</v>
      </c>
      <c r="K11" s="16">
        <v>10</v>
      </c>
    </row>
    <row r="12" spans="1:12" ht="20.100000000000001" customHeight="1" x14ac:dyDescent="0.25">
      <c r="A12" s="1">
        <v>11</v>
      </c>
      <c r="B12" s="9" t="s">
        <v>27</v>
      </c>
      <c r="C12" s="23" t="s">
        <v>28</v>
      </c>
      <c r="D12" s="11" t="s">
        <v>32</v>
      </c>
      <c r="E12" s="12">
        <v>98059.76</v>
      </c>
      <c r="F12" s="12">
        <v>25959.919999999998</v>
      </c>
      <c r="G12" s="12">
        <f t="shared" si="0"/>
        <v>72099.839999999997</v>
      </c>
      <c r="H12" s="13">
        <f t="shared" si="1"/>
        <v>2883.9935999999998</v>
      </c>
      <c r="I12" s="14">
        <v>2</v>
      </c>
      <c r="J12" s="15">
        <f t="shared" si="2"/>
        <v>69213.846399999995</v>
      </c>
      <c r="K12" s="16">
        <v>11</v>
      </c>
    </row>
    <row r="13" spans="1:12" ht="20.100000000000001" customHeight="1" x14ac:dyDescent="0.25">
      <c r="A13" s="1">
        <v>12</v>
      </c>
      <c r="B13" s="9" t="s">
        <v>33</v>
      </c>
      <c r="C13" s="10" t="s">
        <v>34</v>
      </c>
      <c r="D13" s="11" t="s">
        <v>32</v>
      </c>
      <c r="E13" s="12">
        <v>106335</v>
      </c>
      <c r="F13" s="12">
        <v>23980.06</v>
      </c>
      <c r="G13" s="12">
        <f t="shared" si="0"/>
        <v>82354.94</v>
      </c>
      <c r="H13" s="13">
        <f t="shared" si="1"/>
        <v>3294.1976</v>
      </c>
      <c r="I13" s="14">
        <v>2</v>
      </c>
      <c r="J13" s="15">
        <f t="shared" si="2"/>
        <v>79058.742400000003</v>
      </c>
      <c r="K13" s="16">
        <v>12</v>
      </c>
    </row>
    <row r="14" spans="1:12" ht="20.100000000000001" customHeight="1" x14ac:dyDescent="0.25">
      <c r="A14" s="1">
        <v>13</v>
      </c>
      <c r="B14" s="24" t="s">
        <v>35</v>
      </c>
      <c r="C14" s="23" t="s">
        <v>36</v>
      </c>
      <c r="D14" s="11" t="s">
        <v>32</v>
      </c>
      <c r="E14" s="12">
        <v>134835</v>
      </c>
      <c r="F14" s="12">
        <v>29747.52</v>
      </c>
      <c r="G14" s="12">
        <f t="shared" si="0"/>
        <v>105087.48</v>
      </c>
      <c r="H14" s="13">
        <f t="shared" si="1"/>
        <v>4203.4992000000002</v>
      </c>
      <c r="I14" s="14">
        <v>2</v>
      </c>
      <c r="J14" s="15">
        <f t="shared" si="2"/>
        <v>100881.98079999999</v>
      </c>
      <c r="K14" s="16">
        <v>13</v>
      </c>
    </row>
    <row r="15" spans="1:12" ht="20.100000000000001" customHeight="1" x14ac:dyDescent="0.25">
      <c r="A15" s="25"/>
      <c r="B15" s="25"/>
      <c r="C15" s="26"/>
      <c r="D15" s="27" t="s">
        <v>37</v>
      </c>
      <c r="E15" s="28">
        <f t="shared" ref="E15:J15" si="3">SUM(E2:E14)</f>
        <v>1848151.32</v>
      </c>
      <c r="F15" s="28">
        <f t="shared" si="3"/>
        <v>431565.1</v>
      </c>
      <c r="G15" s="28">
        <f t="shared" si="3"/>
        <v>1416586.22</v>
      </c>
      <c r="H15" s="29">
        <f t="shared" si="3"/>
        <v>53541.377200000003</v>
      </c>
      <c r="I15" s="30">
        <f t="shared" si="3"/>
        <v>24</v>
      </c>
      <c r="J15" s="29">
        <f t="shared" si="3"/>
        <v>1363020.8428</v>
      </c>
      <c r="K15" s="16"/>
    </row>
    <row r="16" spans="1:12" ht="20.100000000000001" customHeight="1" x14ac:dyDescent="0.25">
      <c r="A16" s="31"/>
      <c r="B16" s="31"/>
      <c r="C16" s="32"/>
      <c r="D16" s="33"/>
      <c r="E16" s="19"/>
      <c r="F16" s="19"/>
      <c r="G16" s="19"/>
      <c r="H16" s="16"/>
      <c r="I16" s="16"/>
      <c r="J16" s="16"/>
      <c r="K16" s="16"/>
    </row>
    <row r="17" spans="8:10" x14ac:dyDescent="0.25">
      <c r="J17" s="36"/>
    </row>
    <row r="18" spans="8:10" x14ac:dyDescent="0.25">
      <c r="J18" s="36"/>
    </row>
    <row r="19" spans="8:10" x14ac:dyDescent="0.25">
      <c r="H19" s="37" t="s">
        <v>38</v>
      </c>
    </row>
    <row r="20" spans="8:10" x14ac:dyDescent="0.25">
      <c r="H20" s="37" t="s">
        <v>39</v>
      </c>
    </row>
  </sheetData>
  <printOptions gridLines="1"/>
  <pageMargins left="0" right="0" top="0.55118110236220474" bottom="0.35433070866141736" header="0.11811023622047245" footer="0.11811023622047245"/>
  <pageSetup paperSize="9" scale="90" orientation="landscape" r:id="rId1"/>
  <headerFooter>
    <oddHeader>&amp;CContributi scuole paritarie- PRIMARIA - anno sc. 2014-2015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209"/>
  <sheetViews>
    <sheetView workbookViewId="0">
      <selection activeCell="T11" sqref="T11"/>
    </sheetView>
  </sheetViews>
  <sheetFormatPr defaultRowHeight="15" x14ac:dyDescent="0.25"/>
  <cols>
    <col min="1" max="1" width="3.42578125" style="53" customWidth="1"/>
    <col min="2" max="2" width="11.7109375" style="79" customWidth="1"/>
    <col min="3" max="3" width="14.42578125" style="78" bestFit="1" customWidth="1"/>
    <col min="4" max="4" width="29.85546875" style="79" customWidth="1"/>
    <col min="5" max="5" width="15.7109375" style="79" customWidth="1"/>
    <col min="6" max="6" width="0.7109375" style="53" customWidth="1"/>
    <col min="7" max="7" width="14.5703125" style="77" customWidth="1"/>
    <col min="8" max="9" width="11.28515625" style="77" customWidth="1"/>
    <col min="10" max="10" width="11.28515625" style="53" bestFit="1" customWidth="1"/>
    <col min="11" max="11" width="6.5703125" style="53" customWidth="1"/>
    <col min="12" max="12" width="11.28515625" style="53" bestFit="1" customWidth="1"/>
    <col min="13" max="13" width="7.7109375" customWidth="1"/>
    <col min="14" max="14" width="10.28515625" style="52" bestFit="1" customWidth="1"/>
    <col min="16" max="17" width="9.28515625" style="52" bestFit="1" customWidth="1"/>
    <col min="69" max="253" width="9.140625" style="53"/>
    <col min="254" max="254" width="3.42578125" style="53" customWidth="1"/>
    <col min="255" max="255" width="13.140625" style="53" customWidth="1"/>
    <col min="256" max="256" width="24.42578125" style="53" customWidth="1"/>
    <col min="257" max="257" width="14.42578125" style="53" bestFit="1" customWidth="1"/>
    <col min="258" max="258" width="30.85546875" style="53" bestFit="1" customWidth="1"/>
    <col min="259" max="259" width="15.7109375" style="53" customWidth="1"/>
    <col min="260" max="260" width="0.42578125" style="53" customWidth="1"/>
    <col min="261" max="261" width="14.5703125" style="53" customWidth="1"/>
    <col min="262" max="263" width="11.28515625" style="53" customWidth="1"/>
    <col min="264" max="264" width="11.28515625" style="53" bestFit="1" customWidth="1"/>
    <col min="265" max="265" width="6.5703125" style="53" customWidth="1"/>
    <col min="266" max="266" width="11.28515625" style="53" bestFit="1" customWidth="1"/>
    <col min="267" max="267" width="0.28515625" style="53" customWidth="1"/>
    <col min="268" max="268" width="7.7109375" style="53" customWidth="1"/>
    <col min="269" max="269" width="8.85546875" style="53" customWidth="1"/>
    <col min="270" max="270" width="10.28515625" style="53" bestFit="1" customWidth="1"/>
    <col min="271" max="271" width="9.140625" style="53"/>
    <col min="272" max="273" width="9.28515625" style="53" bestFit="1" customWidth="1"/>
    <col min="274" max="509" width="9.140625" style="53"/>
    <col min="510" max="510" width="3.42578125" style="53" customWidth="1"/>
    <col min="511" max="511" width="13.140625" style="53" customWidth="1"/>
    <col min="512" max="512" width="24.42578125" style="53" customWidth="1"/>
    <col min="513" max="513" width="14.42578125" style="53" bestFit="1" customWidth="1"/>
    <col min="514" max="514" width="30.85546875" style="53" bestFit="1" customWidth="1"/>
    <col min="515" max="515" width="15.7109375" style="53" customWidth="1"/>
    <col min="516" max="516" width="0.42578125" style="53" customWidth="1"/>
    <col min="517" max="517" width="14.5703125" style="53" customWidth="1"/>
    <col min="518" max="519" width="11.28515625" style="53" customWidth="1"/>
    <col min="520" max="520" width="11.28515625" style="53" bestFit="1" customWidth="1"/>
    <col min="521" max="521" width="6.5703125" style="53" customWidth="1"/>
    <col min="522" max="522" width="11.28515625" style="53" bestFit="1" customWidth="1"/>
    <col min="523" max="523" width="0.28515625" style="53" customWidth="1"/>
    <col min="524" max="524" width="7.7109375" style="53" customWidth="1"/>
    <col min="525" max="525" width="8.85546875" style="53" customWidth="1"/>
    <col min="526" max="526" width="10.28515625" style="53" bestFit="1" customWidth="1"/>
    <col min="527" max="527" width="9.140625" style="53"/>
    <col min="528" max="529" width="9.28515625" style="53" bestFit="1" customWidth="1"/>
    <col min="530" max="765" width="9.140625" style="53"/>
    <col min="766" max="766" width="3.42578125" style="53" customWidth="1"/>
    <col min="767" max="767" width="13.140625" style="53" customWidth="1"/>
    <col min="768" max="768" width="24.42578125" style="53" customWidth="1"/>
    <col min="769" max="769" width="14.42578125" style="53" bestFit="1" customWidth="1"/>
    <col min="770" max="770" width="30.85546875" style="53" bestFit="1" customWidth="1"/>
    <col min="771" max="771" width="15.7109375" style="53" customWidth="1"/>
    <col min="772" max="772" width="0.42578125" style="53" customWidth="1"/>
    <col min="773" max="773" width="14.5703125" style="53" customWidth="1"/>
    <col min="774" max="775" width="11.28515625" style="53" customWidth="1"/>
    <col min="776" max="776" width="11.28515625" style="53" bestFit="1" customWidth="1"/>
    <col min="777" max="777" width="6.5703125" style="53" customWidth="1"/>
    <col min="778" max="778" width="11.28515625" style="53" bestFit="1" customWidth="1"/>
    <col min="779" max="779" width="0.28515625" style="53" customWidth="1"/>
    <col min="780" max="780" width="7.7109375" style="53" customWidth="1"/>
    <col min="781" max="781" width="8.85546875" style="53" customWidth="1"/>
    <col min="782" max="782" width="10.28515625" style="53" bestFit="1" customWidth="1"/>
    <col min="783" max="783" width="9.140625" style="53"/>
    <col min="784" max="785" width="9.28515625" style="53" bestFit="1" customWidth="1"/>
    <col min="786" max="1021" width="9.140625" style="53"/>
    <col min="1022" max="1022" width="3.42578125" style="53" customWidth="1"/>
    <col min="1023" max="1023" width="13.140625" style="53" customWidth="1"/>
    <col min="1024" max="1024" width="24.42578125" style="53" customWidth="1"/>
    <col min="1025" max="1025" width="14.42578125" style="53" bestFit="1" customWidth="1"/>
    <col min="1026" max="1026" width="30.85546875" style="53" bestFit="1" customWidth="1"/>
    <col min="1027" max="1027" width="15.7109375" style="53" customWidth="1"/>
    <col min="1028" max="1028" width="0.42578125" style="53" customWidth="1"/>
    <col min="1029" max="1029" width="14.5703125" style="53" customWidth="1"/>
    <col min="1030" max="1031" width="11.28515625" style="53" customWidth="1"/>
    <col min="1032" max="1032" width="11.28515625" style="53" bestFit="1" customWidth="1"/>
    <col min="1033" max="1033" width="6.5703125" style="53" customWidth="1"/>
    <col min="1034" max="1034" width="11.28515625" style="53" bestFit="1" customWidth="1"/>
    <col min="1035" max="1035" width="0.28515625" style="53" customWidth="1"/>
    <col min="1036" max="1036" width="7.7109375" style="53" customWidth="1"/>
    <col min="1037" max="1037" width="8.85546875" style="53" customWidth="1"/>
    <col min="1038" max="1038" width="10.28515625" style="53" bestFit="1" customWidth="1"/>
    <col min="1039" max="1039" width="9.140625" style="53"/>
    <col min="1040" max="1041" width="9.28515625" style="53" bestFit="1" customWidth="1"/>
    <col min="1042" max="1277" width="9.140625" style="53"/>
    <col min="1278" max="1278" width="3.42578125" style="53" customWidth="1"/>
    <col min="1279" max="1279" width="13.140625" style="53" customWidth="1"/>
    <col min="1280" max="1280" width="24.42578125" style="53" customWidth="1"/>
    <col min="1281" max="1281" width="14.42578125" style="53" bestFit="1" customWidth="1"/>
    <col min="1282" max="1282" width="30.85546875" style="53" bestFit="1" customWidth="1"/>
    <col min="1283" max="1283" width="15.7109375" style="53" customWidth="1"/>
    <col min="1284" max="1284" width="0.42578125" style="53" customWidth="1"/>
    <col min="1285" max="1285" width="14.5703125" style="53" customWidth="1"/>
    <col min="1286" max="1287" width="11.28515625" style="53" customWidth="1"/>
    <col min="1288" max="1288" width="11.28515625" style="53" bestFit="1" customWidth="1"/>
    <col min="1289" max="1289" width="6.5703125" style="53" customWidth="1"/>
    <col min="1290" max="1290" width="11.28515625" style="53" bestFit="1" customWidth="1"/>
    <col min="1291" max="1291" width="0.28515625" style="53" customWidth="1"/>
    <col min="1292" max="1292" width="7.7109375" style="53" customWidth="1"/>
    <col min="1293" max="1293" width="8.85546875" style="53" customWidth="1"/>
    <col min="1294" max="1294" width="10.28515625" style="53" bestFit="1" customWidth="1"/>
    <col min="1295" max="1295" width="9.140625" style="53"/>
    <col min="1296" max="1297" width="9.28515625" style="53" bestFit="1" customWidth="1"/>
    <col min="1298" max="1533" width="9.140625" style="53"/>
    <col min="1534" max="1534" width="3.42578125" style="53" customWidth="1"/>
    <col min="1535" max="1535" width="13.140625" style="53" customWidth="1"/>
    <col min="1536" max="1536" width="24.42578125" style="53" customWidth="1"/>
    <col min="1537" max="1537" width="14.42578125" style="53" bestFit="1" customWidth="1"/>
    <col min="1538" max="1538" width="30.85546875" style="53" bestFit="1" customWidth="1"/>
    <col min="1539" max="1539" width="15.7109375" style="53" customWidth="1"/>
    <col min="1540" max="1540" width="0.42578125" style="53" customWidth="1"/>
    <col min="1541" max="1541" width="14.5703125" style="53" customWidth="1"/>
    <col min="1542" max="1543" width="11.28515625" style="53" customWidth="1"/>
    <col min="1544" max="1544" width="11.28515625" style="53" bestFit="1" customWidth="1"/>
    <col min="1545" max="1545" width="6.5703125" style="53" customWidth="1"/>
    <col min="1546" max="1546" width="11.28515625" style="53" bestFit="1" customWidth="1"/>
    <col min="1547" max="1547" width="0.28515625" style="53" customWidth="1"/>
    <col min="1548" max="1548" width="7.7109375" style="53" customWidth="1"/>
    <col min="1549" max="1549" width="8.85546875" style="53" customWidth="1"/>
    <col min="1550" max="1550" width="10.28515625" style="53" bestFit="1" customWidth="1"/>
    <col min="1551" max="1551" width="9.140625" style="53"/>
    <col min="1552" max="1553" width="9.28515625" style="53" bestFit="1" customWidth="1"/>
    <col min="1554" max="1789" width="9.140625" style="53"/>
    <col min="1790" max="1790" width="3.42578125" style="53" customWidth="1"/>
    <col min="1791" max="1791" width="13.140625" style="53" customWidth="1"/>
    <col min="1792" max="1792" width="24.42578125" style="53" customWidth="1"/>
    <col min="1793" max="1793" width="14.42578125" style="53" bestFit="1" customWidth="1"/>
    <col min="1794" max="1794" width="30.85546875" style="53" bestFit="1" customWidth="1"/>
    <col min="1795" max="1795" width="15.7109375" style="53" customWidth="1"/>
    <col min="1796" max="1796" width="0.42578125" style="53" customWidth="1"/>
    <col min="1797" max="1797" width="14.5703125" style="53" customWidth="1"/>
    <col min="1798" max="1799" width="11.28515625" style="53" customWidth="1"/>
    <col min="1800" max="1800" width="11.28515625" style="53" bestFit="1" customWidth="1"/>
    <col min="1801" max="1801" width="6.5703125" style="53" customWidth="1"/>
    <col min="1802" max="1802" width="11.28515625" style="53" bestFit="1" customWidth="1"/>
    <col min="1803" max="1803" width="0.28515625" style="53" customWidth="1"/>
    <col min="1804" max="1804" width="7.7109375" style="53" customWidth="1"/>
    <col min="1805" max="1805" width="8.85546875" style="53" customWidth="1"/>
    <col min="1806" max="1806" width="10.28515625" style="53" bestFit="1" customWidth="1"/>
    <col min="1807" max="1807" width="9.140625" style="53"/>
    <col min="1808" max="1809" width="9.28515625" style="53" bestFit="1" customWidth="1"/>
    <col min="1810" max="2045" width="9.140625" style="53"/>
    <col min="2046" max="2046" width="3.42578125" style="53" customWidth="1"/>
    <col min="2047" max="2047" width="13.140625" style="53" customWidth="1"/>
    <col min="2048" max="2048" width="24.42578125" style="53" customWidth="1"/>
    <col min="2049" max="2049" width="14.42578125" style="53" bestFit="1" customWidth="1"/>
    <col min="2050" max="2050" width="30.85546875" style="53" bestFit="1" customWidth="1"/>
    <col min="2051" max="2051" width="15.7109375" style="53" customWidth="1"/>
    <col min="2052" max="2052" width="0.42578125" style="53" customWidth="1"/>
    <col min="2053" max="2053" width="14.5703125" style="53" customWidth="1"/>
    <col min="2054" max="2055" width="11.28515625" style="53" customWidth="1"/>
    <col min="2056" max="2056" width="11.28515625" style="53" bestFit="1" customWidth="1"/>
    <col min="2057" max="2057" width="6.5703125" style="53" customWidth="1"/>
    <col min="2058" max="2058" width="11.28515625" style="53" bestFit="1" customWidth="1"/>
    <col min="2059" max="2059" width="0.28515625" style="53" customWidth="1"/>
    <col min="2060" max="2060" width="7.7109375" style="53" customWidth="1"/>
    <col min="2061" max="2061" width="8.85546875" style="53" customWidth="1"/>
    <col min="2062" max="2062" width="10.28515625" style="53" bestFit="1" customWidth="1"/>
    <col min="2063" max="2063" width="9.140625" style="53"/>
    <col min="2064" max="2065" width="9.28515625" style="53" bestFit="1" customWidth="1"/>
    <col min="2066" max="2301" width="9.140625" style="53"/>
    <col min="2302" max="2302" width="3.42578125" style="53" customWidth="1"/>
    <col min="2303" max="2303" width="13.140625" style="53" customWidth="1"/>
    <col min="2304" max="2304" width="24.42578125" style="53" customWidth="1"/>
    <col min="2305" max="2305" width="14.42578125" style="53" bestFit="1" customWidth="1"/>
    <col min="2306" max="2306" width="30.85546875" style="53" bestFit="1" customWidth="1"/>
    <col min="2307" max="2307" width="15.7109375" style="53" customWidth="1"/>
    <col min="2308" max="2308" width="0.42578125" style="53" customWidth="1"/>
    <col min="2309" max="2309" width="14.5703125" style="53" customWidth="1"/>
    <col min="2310" max="2311" width="11.28515625" style="53" customWidth="1"/>
    <col min="2312" max="2312" width="11.28515625" style="53" bestFit="1" customWidth="1"/>
    <col min="2313" max="2313" width="6.5703125" style="53" customWidth="1"/>
    <col min="2314" max="2314" width="11.28515625" style="53" bestFit="1" customWidth="1"/>
    <col min="2315" max="2315" width="0.28515625" style="53" customWidth="1"/>
    <col min="2316" max="2316" width="7.7109375" style="53" customWidth="1"/>
    <col min="2317" max="2317" width="8.85546875" style="53" customWidth="1"/>
    <col min="2318" max="2318" width="10.28515625" style="53" bestFit="1" customWidth="1"/>
    <col min="2319" max="2319" width="9.140625" style="53"/>
    <col min="2320" max="2321" width="9.28515625" style="53" bestFit="1" customWidth="1"/>
    <col min="2322" max="2557" width="9.140625" style="53"/>
    <col min="2558" max="2558" width="3.42578125" style="53" customWidth="1"/>
    <col min="2559" max="2559" width="13.140625" style="53" customWidth="1"/>
    <col min="2560" max="2560" width="24.42578125" style="53" customWidth="1"/>
    <col min="2561" max="2561" width="14.42578125" style="53" bestFit="1" customWidth="1"/>
    <col min="2562" max="2562" width="30.85546875" style="53" bestFit="1" customWidth="1"/>
    <col min="2563" max="2563" width="15.7109375" style="53" customWidth="1"/>
    <col min="2564" max="2564" width="0.42578125" style="53" customWidth="1"/>
    <col min="2565" max="2565" width="14.5703125" style="53" customWidth="1"/>
    <col min="2566" max="2567" width="11.28515625" style="53" customWidth="1"/>
    <col min="2568" max="2568" width="11.28515625" style="53" bestFit="1" customWidth="1"/>
    <col min="2569" max="2569" width="6.5703125" style="53" customWidth="1"/>
    <col min="2570" max="2570" width="11.28515625" style="53" bestFit="1" customWidth="1"/>
    <col min="2571" max="2571" width="0.28515625" style="53" customWidth="1"/>
    <col min="2572" max="2572" width="7.7109375" style="53" customWidth="1"/>
    <col min="2573" max="2573" width="8.85546875" style="53" customWidth="1"/>
    <col min="2574" max="2574" width="10.28515625" style="53" bestFit="1" customWidth="1"/>
    <col min="2575" max="2575" width="9.140625" style="53"/>
    <col min="2576" max="2577" width="9.28515625" style="53" bestFit="1" customWidth="1"/>
    <col min="2578" max="2813" width="9.140625" style="53"/>
    <col min="2814" max="2814" width="3.42578125" style="53" customWidth="1"/>
    <col min="2815" max="2815" width="13.140625" style="53" customWidth="1"/>
    <col min="2816" max="2816" width="24.42578125" style="53" customWidth="1"/>
    <col min="2817" max="2817" width="14.42578125" style="53" bestFit="1" customWidth="1"/>
    <col min="2818" max="2818" width="30.85546875" style="53" bestFit="1" customWidth="1"/>
    <col min="2819" max="2819" width="15.7109375" style="53" customWidth="1"/>
    <col min="2820" max="2820" width="0.42578125" style="53" customWidth="1"/>
    <col min="2821" max="2821" width="14.5703125" style="53" customWidth="1"/>
    <col min="2822" max="2823" width="11.28515625" style="53" customWidth="1"/>
    <col min="2824" max="2824" width="11.28515625" style="53" bestFit="1" customWidth="1"/>
    <col min="2825" max="2825" width="6.5703125" style="53" customWidth="1"/>
    <col min="2826" max="2826" width="11.28515625" style="53" bestFit="1" customWidth="1"/>
    <col min="2827" max="2827" width="0.28515625" style="53" customWidth="1"/>
    <col min="2828" max="2828" width="7.7109375" style="53" customWidth="1"/>
    <col min="2829" max="2829" width="8.85546875" style="53" customWidth="1"/>
    <col min="2830" max="2830" width="10.28515625" style="53" bestFit="1" customWidth="1"/>
    <col min="2831" max="2831" width="9.140625" style="53"/>
    <col min="2832" max="2833" width="9.28515625" style="53" bestFit="1" customWidth="1"/>
    <col min="2834" max="3069" width="9.140625" style="53"/>
    <col min="3070" max="3070" width="3.42578125" style="53" customWidth="1"/>
    <col min="3071" max="3071" width="13.140625" style="53" customWidth="1"/>
    <col min="3072" max="3072" width="24.42578125" style="53" customWidth="1"/>
    <col min="3073" max="3073" width="14.42578125" style="53" bestFit="1" customWidth="1"/>
    <col min="3074" max="3074" width="30.85546875" style="53" bestFit="1" customWidth="1"/>
    <col min="3075" max="3075" width="15.7109375" style="53" customWidth="1"/>
    <col min="3076" max="3076" width="0.42578125" style="53" customWidth="1"/>
    <col min="3077" max="3077" width="14.5703125" style="53" customWidth="1"/>
    <col min="3078" max="3079" width="11.28515625" style="53" customWidth="1"/>
    <col min="3080" max="3080" width="11.28515625" style="53" bestFit="1" customWidth="1"/>
    <col min="3081" max="3081" width="6.5703125" style="53" customWidth="1"/>
    <col min="3082" max="3082" width="11.28515625" style="53" bestFit="1" customWidth="1"/>
    <col min="3083" max="3083" width="0.28515625" style="53" customWidth="1"/>
    <col min="3084" max="3084" width="7.7109375" style="53" customWidth="1"/>
    <col min="3085" max="3085" width="8.85546875" style="53" customWidth="1"/>
    <col min="3086" max="3086" width="10.28515625" style="53" bestFit="1" customWidth="1"/>
    <col min="3087" max="3087" width="9.140625" style="53"/>
    <col min="3088" max="3089" width="9.28515625" style="53" bestFit="1" customWidth="1"/>
    <col min="3090" max="3325" width="9.140625" style="53"/>
    <col min="3326" max="3326" width="3.42578125" style="53" customWidth="1"/>
    <col min="3327" max="3327" width="13.140625" style="53" customWidth="1"/>
    <col min="3328" max="3328" width="24.42578125" style="53" customWidth="1"/>
    <col min="3329" max="3329" width="14.42578125" style="53" bestFit="1" customWidth="1"/>
    <col min="3330" max="3330" width="30.85546875" style="53" bestFit="1" customWidth="1"/>
    <col min="3331" max="3331" width="15.7109375" style="53" customWidth="1"/>
    <col min="3332" max="3332" width="0.42578125" style="53" customWidth="1"/>
    <col min="3333" max="3333" width="14.5703125" style="53" customWidth="1"/>
    <col min="3334" max="3335" width="11.28515625" style="53" customWidth="1"/>
    <col min="3336" max="3336" width="11.28515625" style="53" bestFit="1" customWidth="1"/>
    <col min="3337" max="3337" width="6.5703125" style="53" customWidth="1"/>
    <col min="3338" max="3338" width="11.28515625" style="53" bestFit="1" customWidth="1"/>
    <col min="3339" max="3339" width="0.28515625" style="53" customWidth="1"/>
    <col min="3340" max="3340" width="7.7109375" style="53" customWidth="1"/>
    <col min="3341" max="3341" width="8.85546875" style="53" customWidth="1"/>
    <col min="3342" max="3342" width="10.28515625" style="53" bestFit="1" customWidth="1"/>
    <col min="3343" max="3343" width="9.140625" style="53"/>
    <col min="3344" max="3345" width="9.28515625" style="53" bestFit="1" customWidth="1"/>
    <col min="3346" max="3581" width="9.140625" style="53"/>
    <col min="3582" max="3582" width="3.42578125" style="53" customWidth="1"/>
    <col min="3583" max="3583" width="13.140625" style="53" customWidth="1"/>
    <col min="3584" max="3584" width="24.42578125" style="53" customWidth="1"/>
    <col min="3585" max="3585" width="14.42578125" style="53" bestFit="1" customWidth="1"/>
    <col min="3586" max="3586" width="30.85546875" style="53" bestFit="1" customWidth="1"/>
    <col min="3587" max="3587" width="15.7109375" style="53" customWidth="1"/>
    <col min="3588" max="3588" width="0.42578125" style="53" customWidth="1"/>
    <col min="3589" max="3589" width="14.5703125" style="53" customWidth="1"/>
    <col min="3590" max="3591" width="11.28515625" style="53" customWidth="1"/>
    <col min="3592" max="3592" width="11.28515625" style="53" bestFit="1" customWidth="1"/>
    <col min="3593" max="3593" width="6.5703125" style="53" customWidth="1"/>
    <col min="3594" max="3594" width="11.28515625" style="53" bestFit="1" customWidth="1"/>
    <col min="3595" max="3595" width="0.28515625" style="53" customWidth="1"/>
    <col min="3596" max="3596" width="7.7109375" style="53" customWidth="1"/>
    <col min="3597" max="3597" width="8.85546875" style="53" customWidth="1"/>
    <col min="3598" max="3598" width="10.28515625" style="53" bestFit="1" customWidth="1"/>
    <col min="3599" max="3599" width="9.140625" style="53"/>
    <col min="3600" max="3601" width="9.28515625" style="53" bestFit="1" customWidth="1"/>
    <col min="3602" max="3837" width="9.140625" style="53"/>
    <col min="3838" max="3838" width="3.42578125" style="53" customWidth="1"/>
    <col min="3839" max="3839" width="13.140625" style="53" customWidth="1"/>
    <col min="3840" max="3840" width="24.42578125" style="53" customWidth="1"/>
    <col min="3841" max="3841" width="14.42578125" style="53" bestFit="1" customWidth="1"/>
    <col min="3842" max="3842" width="30.85546875" style="53" bestFit="1" customWidth="1"/>
    <col min="3843" max="3843" width="15.7109375" style="53" customWidth="1"/>
    <col min="3844" max="3844" width="0.42578125" style="53" customWidth="1"/>
    <col min="3845" max="3845" width="14.5703125" style="53" customWidth="1"/>
    <col min="3846" max="3847" width="11.28515625" style="53" customWidth="1"/>
    <col min="3848" max="3848" width="11.28515625" style="53" bestFit="1" customWidth="1"/>
    <col min="3849" max="3849" width="6.5703125" style="53" customWidth="1"/>
    <col min="3850" max="3850" width="11.28515625" style="53" bestFit="1" customWidth="1"/>
    <col min="3851" max="3851" width="0.28515625" style="53" customWidth="1"/>
    <col min="3852" max="3852" width="7.7109375" style="53" customWidth="1"/>
    <col min="3853" max="3853" width="8.85546875" style="53" customWidth="1"/>
    <col min="3854" max="3854" width="10.28515625" style="53" bestFit="1" customWidth="1"/>
    <col min="3855" max="3855" width="9.140625" style="53"/>
    <col min="3856" max="3857" width="9.28515625" style="53" bestFit="1" customWidth="1"/>
    <col min="3858" max="4093" width="9.140625" style="53"/>
    <col min="4094" max="4094" width="3.42578125" style="53" customWidth="1"/>
    <col min="4095" max="4095" width="13.140625" style="53" customWidth="1"/>
    <col min="4096" max="4096" width="24.42578125" style="53" customWidth="1"/>
    <col min="4097" max="4097" width="14.42578125" style="53" bestFit="1" customWidth="1"/>
    <col min="4098" max="4098" width="30.85546875" style="53" bestFit="1" customWidth="1"/>
    <col min="4099" max="4099" width="15.7109375" style="53" customWidth="1"/>
    <col min="4100" max="4100" width="0.42578125" style="53" customWidth="1"/>
    <col min="4101" max="4101" width="14.5703125" style="53" customWidth="1"/>
    <col min="4102" max="4103" width="11.28515625" style="53" customWidth="1"/>
    <col min="4104" max="4104" width="11.28515625" style="53" bestFit="1" customWidth="1"/>
    <col min="4105" max="4105" width="6.5703125" style="53" customWidth="1"/>
    <col min="4106" max="4106" width="11.28515625" style="53" bestFit="1" customWidth="1"/>
    <col min="4107" max="4107" width="0.28515625" style="53" customWidth="1"/>
    <col min="4108" max="4108" width="7.7109375" style="53" customWidth="1"/>
    <col min="4109" max="4109" width="8.85546875" style="53" customWidth="1"/>
    <col min="4110" max="4110" width="10.28515625" style="53" bestFit="1" customWidth="1"/>
    <col min="4111" max="4111" width="9.140625" style="53"/>
    <col min="4112" max="4113" width="9.28515625" style="53" bestFit="1" customWidth="1"/>
    <col min="4114" max="4349" width="9.140625" style="53"/>
    <col min="4350" max="4350" width="3.42578125" style="53" customWidth="1"/>
    <col min="4351" max="4351" width="13.140625" style="53" customWidth="1"/>
    <col min="4352" max="4352" width="24.42578125" style="53" customWidth="1"/>
    <col min="4353" max="4353" width="14.42578125" style="53" bestFit="1" customWidth="1"/>
    <col min="4354" max="4354" width="30.85546875" style="53" bestFit="1" customWidth="1"/>
    <col min="4355" max="4355" width="15.7109375" style="53" customWidth="1"/>
    <col min="4356" max="4356" width="0.42578125" style="53" customWidth="1"/>
    <col min="4357" max="4357" width="14.5703125" style="53" customWidth="1"/>
    <col min="4358" max="4359" width="11.28515625" style="53" customWidth="1"/>
    <col min="4360" max="4360" width="11.28515625" style="53" bestFit="1" customWidth="1"/>
    <col min="4361" max="4361" width="6.5703125" style="53" customWidth="1"/>
    <col min="4362" max="4362" width="11.28515625" style="53" bestFit="1" customWidth="1"/>
    <col min="4363" max="4363" width="0.28515625" style="53" customWidth="1"/>
    <col min="4364" max="4364" width="7.7109375" style="53" customWidth="1"/>
    <col min="4365" max="4365" width="8.85546875" style="53" customWidth="1"/>
    <col min="4366" max="4366" width="10.28515625" style="53" bestFit="1" customWidth="1"/>
    <col min="4367" max="4367" width="9.140625" style="53"/>
    <col min="4368" max="4369" width="9.28515625" style="53" bestFit="1" customWidth="1"/>
    <col min="4370" max="4605" width="9.140625" style="53"/>
    <col min="4606" max="4606" width="3.42578125" style="53" customWidth="1"/>
    <col min="4607" max="4607" width="13.140625" style="53" customWidth="1"/>
    <col min="4608" max="4608" width="24.42578125" style="53" customWidth="1"/>
    <col min="4609" max="4609" width="14.42578125" style="53" bestFit="1" customWidth="1"/>
    <col min="4610" max="4610" width="30.85546875" style="53" bestFit="1" customWidth="1"/>
    <col min="4611" max="4611" width="15.7109375" style="53" customWidth="1"/>
    <col min="4612" max="4612" width="0.42578125" style="53" customWidth="1"/>
    <col min="4613" max="4613" width="14.5703125" style="53" customWidth="1"/>
    <col min="4614" max="4615" width="11.28515625" style="53" customWidth="1"/>
    <col min="4616" max="4616" width="11.28515625" style="53" bestFit="1" customWidth="1"/>
    <col min="4617" max="4617" width="6.5703125" style="53" customWidth="1"/>
    <col min="4618" max="4618" width="11.28515625" style="53" bestFit="1" customWidth="1"/>
    <col min="4619" max="4619" width="0.28515625" style="53" customWidth="1"/>
    <col min="4620" max="4620" width="7.7109375" style="53" customWidth="1"/>
    <col min="4621" max="4621" width="8.85546875" style="53" customWidth="1"/>
    <col min="4622" max="4622" width="10.28515625" style="53" bestFit="1" customWidth="1"/>
    <col min="4623" max="4623" width="9.140625" style="53"/>
    <col min="4624" max="4625" width="9.28515625" style="53" bestFit="1" customWidth="1"/>
    <col min="4626" max="4861" width="9.140625" style="53"/>
    <col min="4862" max="4862" width="3.42578125" style="53" customWidth="1"/>
    <col min="4863" max="4863" width="13.140625" style="53" customWidth="1"/>
    <col min="4864" max="4864" width="24.42578125" style="53" customWidth="1"/>
    <col min="4865" max="4865" width="14.42578125" style="53" bestFit="1" customWidth="1"/>
    <col min="4866" max="4866" width="30.85546875" style="53" bestFit="1" customWidth="1"/>
    <col min="4867" max="4867" width="15.7109375" style="53" customWidth="1"/>
    <col min="4868" max="4868" width="0.42578125" style="53" customWidth="1"/>
    <col min="4869" max="4869" width="14.5703125" style="53" customWidth="1"/>
    <col min="4870" max="4871" width="11.28515625" style="53" customWidth="1"/>
    <col min="4872" max="4872" width="11.28515625" style="53" bestFit="1" customWidth="1"/>
    <col min="4873" max="4873" width="6.5703125" style="53" customWidth="1"/>
    <col min="4874" max="4874" width="11.28515625" style="53" bestFit="1" customWidth="1"/>
    <col min="4875" max="4875" width="0.28515625" style="53" customWidth="1"/>
    <col min="4876" max="4876" width="7.7109375" style="53" customWidth="1"/>
    <col min="4877" max="4877" width="8.85546875" style="53" customWidth="1"/>
    <col min="4878" max="4878" width="10.28515625" style="53" bestFit="1" customWidth="1"/>
    <col min="4879" max="4879" width="9.140625" style="53"/>
    <col min="4880" max="4881" width="9.28515625" style="53" bestFit="1" customWidth="1"/>
    <col min="4882" max="5117" width="9.140625" style="53"/>
    <col min="5118" max="5118" width="3.42578125" style="53" customWidth="1"/>
    <col min="5119" max="5119" width="13.140625" style="53" customWidth="1"/>
    <col min="5120" max="5120" width="24.42578125" style="53" customWidth="1"/>
    <col min="5121" max="5121" width="14.42578125" style="53" bestFit="1" customWidth="1"/>
    <col min="5122" max="5122" width="30.85546875" style="53" bestFit="1" customWidth="1"/>
    <col min="5123" max="5123" width="15.7109375" style="53" customWidth="1"/>
    <col min="5124" max="5124" width="0.42578125" style="53" customWidth="1"/>
    <col min="5125" max="5125" width="14.5703125" style="53" customWidth="1"/>
    <col min="5126" max="5127" width="11.28515625" style="53" customWidth="1"/>
    <col min="5128" max="5128" width="11.28515625" style="53" bestFit="1" customWidth="1"/>
    <col min="5129" max="5129" width="6.5703125" style="53" customWidth="1"/>
    <col min="5130" max="5130" width="11.28515625" style="53" bestFit="1" customWidth="1"/>
    <col min="5131" max="5131" width="0.28515625" style="53" customWidth="1"/>
    <col min="5132" max="5132" width="7.7109375" style="53" customWidth="1"/>
    <col min="5133" max="5133" width="8.85546875" style="53" customWidth="1"/>
    <col min="5134" max="5134" width="10.28515625" style="53" bestFit="1" customWidth="1"/>
    <col min="5135" max="5135" width="9.140625" style="53"/>
    <col min="5136" max="5137" width="9.28515625" style="53" bestFit="1" customWidth="1"/>
    <col min="5138" max="5373" width="9.140625" style="53"/>
    <col min="5374" max="5374" width="3.42578125" style="53" customWidth="1"/>
    <col min="5375" max="5375" width="13.140625" style="53" customWidth="1"/>
    <col min="5376" max="5376" width="24.42578125" style="53" customWidth="1"/>
    <col min="5377" max="5377" width="14.42578125" style="53" bestFit="1" customWidth="1"/>
    <col min="5378" max="5378" width="30.85546875" style="53" bestFit="1" customWidth="1"/>
    <col min="5379" max="5379" width="15.7109375" style="53" customWidth="1"/>
    <col min="5380" max="5380" width="0.42578125" style="53" customWidth="1"/>
    <col min="5381" max="5381" width="14.5703125" style="53" customWidth="1"/>
    <col min="5382" max="5383" width="11.28515625" style="53" customWidth="1"/>
    <col min="5384" max="5384" width="11.28515625" style="53" bestFit="1" customWidth="1"/>
    <col min="5385" max="5385" width="6.5703125" style="53" customWidth="1"/>
    <col min="5386" max="5386" width="11.28515625" style="53" bestFit="1" customWidth="1"/>
    <col min="5387" max="5387" width="0.28515625" style="53" customWidth="1"/>
    <col min="5388" max="5388" width="7.7109375" style="53" customWidth="1"/>
    <col min="5389" max="5389" width="8.85546875" style="53" customWidth="1"/>
    <col min="5390" max="5390" width="10.28515625" style="53" bestFit="1" customWidth="1"/>
    <col min="5391" max="5391" width="9.140625" style="53"/>
    <col min="5392" max="5393" width="9.28515625" style="53" bestFit="1" customWidth="1"/>
    <col min="5394" max="5629" width="9.140625" style="53"/>
    <col min="5630" max="5630" width="3.42578125" style="53" customWidth="1"/>
    <col min="5631" max="5631" width="13.140625" style="53" customWidth="1"/>
    <col min="5632" max="5632" width="24.42578125" style="53" customWidth="1"/>
    <col min="5633" max="5633" width="14.42578125" style="53" bestFit="1" customWidth="1"/>
    <col min="5634" max="5634" width="30.85546875" style="53" bestFit="1" customWidth="1"/>
    <col min="5635" max="5635" width="15.7109375" style="53" customWidth="1"/>
    <col min="5636" max="5636" width="0.42578125" style="53" customWidth="1"/>
    <col min="5637" max="5637" width="14.5703125" style="53" customWidth="1"/>
    <col min="5638" max="5639" width="11.28515625" style="53" customWidth="1"/>
    <col min="5640" max="5640" width="11.28515625" style="53" bestFit="1" customWidth="1"/>
    <col min="5641" max="5641" width="6.5703125" style="53" customWidth="1"/>
    <col min="5642" max="5642" width="11.28515625" style="53" bestFit="1" customWidth="1"/>
    <col min="5643" max="5643" width="0.28515625" style="53" customWidth="1"/>
    <col min="5644" max="5644" width="7.7109375" style="53" customWidth="1"/>
    <col min="5645" max="5645" width="8.85546875" style="53" customWidth="1"/>
    <col min="5646" max="5646" width="10.28515625" style="53" bestFit="1" customWidth="1"/>
    <col min="5647" max="5647" width="9.140625" style="53"/>
    <col min="5648" max="5649" width="9.28515625" style="53" bestFit="1" customWidth="1"/>
    <col min="5650" max="5885" width="9.140625" style="53"/>
    <col min="5886" max="5886" width="3.42578125" style="53" customWidth="1"/>
    <col min="5887" max="5887" width="13.140625" style="53" customWidth="1"/>
    <col min="5888" max="5888" width="24.42578125" style="53" customWidth="1"/>
    <col min="5889" max="5889" width="14.42578125" style="53" bestFit="1" customWidth="1"/>
    <col min="5890" max="5890" width="30.85546875" style="53" bestFit="1" customWidth="1"/>
    <col min="5891" max="5891" width="15.7109375" style="53" customWidth="1"/>
    <col min="5892" max="5892" width="0.42578125" style="53" customWidth="1"/>
    <col min="5893" max="5893" width="14.5703125" style="53" customWidth="1"/>
    <col min="5894" max="5895" width="11.28515625" style="53" customWidth="1"/>
    <col min="5896" max="5896" width="11.28515625" style="53" bestFit="1" customWidth="1"/>
    <col min="5897" max="5897" width="6.5703125" style="53" customWidth="1"/>
    <col min="5898" max="5898" width="11.28515625" style="53" bestFit="1" customWidth="1"/>
    <col min="5899" max="5899" width="0.28515625" style="53" customWidth="1"/>
    <col min="5900" max="5900" width="7.7109375" style="53" customWidth="1"/>
    <col min="5901" max="5901" width="8.85546875" style="53" customWidth="1"/>
    <col min="5902" max="5902" width="10.28515625" style="53" bestFit="1" customWidth="1"/>
    <col min="5903" max="5903" width="9.140625" style="53"/>
    <col min="5904" max="5905" width="9.28515625" style="53" bestFit="1" customWidth="1"/>
    <col min="5906" max="6141" width="9.140625" style="53"/>
    <col min="6142" max="6142" width="3.42578125" style="53" customWidth="1"/>
    <col min="6143" max="6143" width="13.140625" style="53" customWidth="1"/>
    <col min="6144" max="6144" width="24.42578125" style="53" customWidth="1"/>
    <col min="6145" max="6145" width="14.42578125" style="53" bestFit="1" customWidth="1"/>
    <col min="6146" max="6146" width="30.85546875" style="53" bestFit="1" customWidth="1"/>
    <col min="6147" max="6147" width="15.7109375" style="53" customWidth="1"/>
    <col min="6148" max="6148" width="0.42578125" style="53" customWidth="1"/>
    <col min="6149" max="6149" width="14.5703125" style="53" customWidth="1"/>
    <col min="6150" max="6151" width="11.28515625" style="53" customWidth="1"/>
    <col min="6152" max="6152" width="11.28515625" style="53" bestFit="1" customWidth="1"/>
    <col min="6153" max="6153" width="6.5703125" style="53" customWidth="1"/>
    <col min="6154" max="6154" width="11.28515625" style="53" bestFit="1" customWidth="1"/>
    <col min="6155" max="6155" width="0.28515625" style="53" customWidth="1"/>
    <col min="6156" max="6156" width="7.7109375" style="53" customWidth="1"/>
    <col min="6157" max="6157" width="8.85546875" style="53" customWidth="1"/>
    <col min="6158" max="6158" width="10.28515625" style="53" bestFit="1" customWidth="1"/>
    <col min="6159" max="6159" width="9.140625" style="53"/>
    <col min="6160" max="6161" width="9.28515625" style="53" bestFit="1" customWidth="1"/>
    <col min="6162" max="6397" width="9.140625" style="53"/>
    <col min="6398" max="6398" width="3.42578125" style="53" customWidth="1"/>
    <col min="6399" max="6399" width="13.140625" style="53" customWidth="1"/>
    <col min="6400" max="6400" width="24.42578125" style="53" customWidth="1"/>
    <col min="6401" max="6401" width="14.42578125" style="53" bestFit="1" customWidth="1"/>
    <col min="6402" max="6402" width="30.85546875" style="53" bestFit="1" customWidth="1"/>
    <col min="6403" max="6403" width="15.7109375" style="53" customWidth="1"/>
    <col min="6404" max="6404" width="0.42578125" style="53" customWidth="1"/>
    <col min="6405" max="6405" width="14.5703125" style="53" customWidth="1"/>
    <col min="6406" max="6407" width="11.28515625" style="53" customWidth="1"/>
    <col min="6408" max="6408" width="11.28515625" style="53" bestFit="1" customWidth="1"/>
    <col min="6409" max="6409" width="6.5703125" style="53" customWidth="1"/>
    <col min="6410" max="6410" width="11.28515625" style="53" bestFit="1" customWidth="1"/>
    <col min="6411" max="6411" width="0.28515625" style="53" customWidth="1"/>
    <col min="6412" max="6412" width="7.7109375" style="53" customWidth="1"/>
    <col min="6413" max="6413" width="8.85546875" style="53" customWidth="1"/>
    <col min="6414" max="6414" width="10.28515625" style="53" bestFit="1" customWidth="1"/>
    <col min="6415" max="6415" width="9.140625" style="53"/>
    <col min="6416" max="6417" width="9.28515625" style="53" bestFit="1" customWidth="1"/>
    <col min="6418" max="6653" width="9.140625" style="53"/>
    <col min="6654" max="6654" width="3.42578125" style="53" customWidth="1"/>
    <col min="6655" max="6655" width="13.140625" style="53" customWidth="1"/>
    <col min="6656" max="6656" width="24.42578125" style="53" customWidth="1"/>
    <col min="6657" max="6657" width="14.42578125" style="53" bestFit="1" customWidth="1"/>
    <col min="6658" max="6658" width="30.85546875" style="53" bestFit="1" customWidth="1"/>
    <col min="6659" max="6659" width="15.7109375" style="53" customWidth="1"/>
    <col min="6660" max="6660" width="0.42578125" style="53" customWidth="1"/>
    <col min="6661" max="6661" width="14.5703125" style="53" customWidth="1"/>
    <col min="6662" max="6663" width="11.28515625" style="53" customWidth="1"/>
    <col min="6664" max="6664" width="11.28515625" style="53" bestFit="1" customWidth="1"/>
    <col min="6665" max="6665" width="6.5703125" style="53" customWidth="1"/>
    <col min="6666" max="6666" width="11.28515625" style="53" bestFit="1" customWidth="1"/>
    <col min="6667" max="6667" width="0.28515625" style="53" customWidth="1"/>
    <col min="6668" max="6668" width="7.7109375" style="53" customWidth="1"/>
    <col min="6669" max="6669" width="8.85546875" style="53" customWidth="1"/>
    <col min="6670" max="6670" width="10.28515625" style="53" bestFit="1" customWidth="1"/>
    <col min="6671" max="6671" width="9.140625" style="53"/>
    <col min="6672" max="6673" width="9.28515625" style="53" bestFit="1" customWidth="1"/>
    <col min="6674" max="6909" width="9.140625" style="53"/>
    <col min="6910" max="6910" width="3.42578125" style="53" customWidth="1"/>
    <col min="6911" max="6911" width="13.140625" style="53" customWidth="1"/>
    <col min="6912" max="6912" width="24.42578125" style="53" customWidth="1"/>
    <col min="6913" max="6913" width="14.42578125" style="53" bestFit="1" customWidth="1"/>
    <col min="6914" max="6914" width="30.85546875" style="53" bestFit="1" customWidth="1"/>
    <col min="6915" max="6915" width="15.7109375" style="53" customWidth="1"/>
    <col min="6916" max="6916" width="0.42578125" style="53" customWidth="1"/>
    <col min="6917" max="6917" width="14.5703125" style="53" customWidth="1"/>
    <col min="6918" max="6919" width="11.28515625" style="53" customWidth="1"/>
    <col min="6920" max="6920" width="11.28515625" style="53" bestFit="1" customWidth="1"/>
    <col min="6921" max="6921" width="6.5703125" style="53" customWidth="1"/>
    <col min="6922" max="6922" width="11.28515625" style="53" bestFit="1" customWidth="1"/>
    <col min="6923" max="6923" width="0.28515625" style="53" customWidth="1"/>
    <col min="6924" max="6924" width="7.7109375" style="53" customWidth="1"/>
    <col min="6925" max="6925" width="8.85546875" style="53" customWidth="1"/>
    <col min="6926" max="6926" width="10.28515625" style="53" bestFit="1" customWidth="1"/>
    <col min="6927" max="6927" width="9.140625" style="53"/>
    <col min="6928" max="6929" width="9.28515625" style="53" bestFit="1" customWidth="1"/>
    <col min="6930" max="7165" width="9.140625" style="53"/>
    <col min="7166" max="7166" width="3.42578125" style="53" customWidth="1"/>
    <col min="7167" max="7167" width="13.140625" style="53" customWidth="1"/>
    <col min="7168" max="7168" width="24.42578125" style="53" customWidth="1"/>
    <col min="7169" max="7169" width="14.42578125" style="53" bestFit="1" customWidth="1"/>
    <col min="7170" max="7170" width="30.85546875" style="53" bestFit="1" customWidth="1"/>
    <col min="7171" max="7171" width="15.7109375" style="53" customWidth="1"/>
    <col min="7172" max="7172" width="0.42578125" style="53" customWidth="1"/>
    <col min="7173" max="7173" width="14.5703125" style="53" customWidth="1"/>
    <col min="7174" max="7175" width="11.28515625" style="53" customWidth="1"/>
    <col min="7176" max="7176" width="11.28515625" style="53" bestFit="1" customWidth="1"/>
    <col min="7177" max="7177" width="6.5703125" style="53" customWidth="1"/>
    <col min="7178" max="7178" width="11.28515625" style="53" bestFit="1" customWidth="1"/>
    <col min="7179" max="7179" width="0.28515625" style="53" customWidth="1"/>
    <col min="7180" max="7180" width="7.7109375" style="53" customWidth="1"/>
    <col min="7181" max="7181" width="8.85546875" style="53" customWidth="1"/>
    <col min="7182" max="7182" width="10.28515625" style="53" bestFit="1" customWidth="1"/>
    <col min="7183" max="7183" width="9.140625" style="53"/>
    <col min="7184" max="7185" width="9.28515625" style="53" bestFit="1" customWidth="1"/>
    <col min="7186" max="7421" width="9.140625" style="53"/>
    <col min="7422" max="7422" width="3.42578125" style="53" customWidth="1"/>
    <col min="7423" max="7423" width="13.140625" style="53" customWidth="1"/>
    <col min="7424" max="7424" width="24.42578125" style="53" customWidth="1"/>
    <col min="7425" max="7425" width="14.42578125" style="53" bestFit="1" customWidth="1"/>
    <col min="7426" max="7426" width="30.85546875" style="53" bestFit="1" customWidth="1"/>
    <col min="7427" max="7427" width="15.7109375" style="53" customWidth="1"/>
    <col min="7428" max="7428" width="0.42578125" style="53" customWidth="1"/>
    <col min="7429" max="7429" width="14.5703125" style="53" customWidth="1"/>
    <col min="7430" max="7431" width="11.28515625" style="53" customWidth="1"/>
    <col min="7432" max="7432" width="11.28515625" style="53" bestFit="1" customWidth="1"/>
    <col min="7433" max="7433" width="6.5703125" style="53" customWidth="1"/>
    <col min="7434" max="7434" width="11.28515625" style="53" bestFit="1" customWidth="1"/>
    <col min="7435" max="7435" width="0.28515625" style="53" customWidth="1"/>
    <col min="7436" max="7436" width="7.7109375" style="53" customWidth="1"/>
    <col min="7437" max="7437" width="8.85546875" style="53" customWidth="1"/>
    <col min="7438" max="7438" width="10.28515625" style="53" bestFit="1" customWidth="1"/>
    <col min="7439" max="7439" width="9.140625" style="53"/>
    <col min="7440" max="7441" width="9.28515625" style="53" bestFit="1" customWidth="1"/>
    <col min="7442" max="7677" width="9.140625" style="53"/>
    <col min="7678" max="7678" width="3.42578125" style="53" customWidth="1"/>
    <col min="7679" max="7679" width="13.140625" style="53" customWidth="1"/>
    <col min="7680" max="7680" width="24.42578125" style="53" customWidth="1"/>
    <col min="7681" max="7681" width="14.42578125" style="53" bestFit="1" customWidth="1"/>
    <col min="7682" max="7682" width="30.85546875" style="53" bestFit="1" customWidth="1"/>
    <col min="7683" max="7683" width="15.7109375" style="53" customWidth="1"/>
    <col min="7684" max="7684" width="0.42578125" style="53" customWidth="1"/>
    <col min="7685" max="7685" width="14.5703125" style="53" customWidth="1"/>
    <col min="7686" max="7687" width="11.28515625" style="53" customWidth="1"/>
    <col min="7688" max="7688" width="11.28515625" style="53" bestFit="1" customWidth="1"/>
    <col min="7689" max="7689" width="6.5703125" style="53" customWidth="1"/>
    <col min="7690" max="7690" width="11.28515625" style="53" bestFit="1" customWidth="1"/>
    <col min="7691" max="7691" width="0.28515625" style="53" customWidth="1"/>
    <col min="7692" max="7692" width="7.7109375" style="53" customWidth="1"/>
    <col min="7693" max="7693" width="8.85546875" style="53" customWidth="1"/>
    <col min="7694" max="7694" width="10.28515625" style="53" bestFit="1" customWidth="1"/>
    <col min="7695" max="7695" width="9.140625" style="53"/>
    <col min="7696" max="7697" width="9.28515625" style="53" bestFit="1" customWidth="1"/>
    <col min="7698" max="7933" width="9.140625" style="53"/>
    <col min="7934" max="7934" width="3.42578125" style="53" customWidth="1"/>
    <col min="7935" max="7935" width="13.140625" style="53" customWidth="1"/>
    <col min="7936" max="7936" width="24.42578125" style="53" customWidth="1"/>
    <col min="7937" max="7937" width="14.42578125" style="53" bestFit="1" customWidth="1"/>
    <col min="7938" max="7938" width="30.85546875" style="53" bestFit="1" customWidth="1"/>
    <col min="7939" max="7939" width="15.7109375" style="53" customWidth="1"/>
    <col min="7940" max="7940" width="0.42578125" style="53" customWidth="1"/>
    <col min="7941" max="7941" width="14.5703125" style="53" customWidth="1"/>
    <col min="7942" max="7943" width="11.28515625" style="53" customWidth="1"/>
    <col min="7944" max="7944" width="11.28515625" style="53" bestFit="1" customWidth="1"/>
    <col min="7945" max="7945" width="6.5703125" style="53" customWidth="1"/>
    <col min="7946" max="7946" width="11.28515625" style="53" bestFit="1" customWidth="1"/>
    <col min="7947" max="7947" width="0.28515625" style="53" customWidth="1"/>
    <col min="7948" max="7948" width="7.7109375" style="53" customWidth="1"/>
    <col min="7949" max="7949" width="8.85546875" style="53" customWidth="1"/>
    <col min="7950" max="7950" width="10.28515625" style="53" bestFit="1" customWidth="1"/>
    <col min="7951" max="7951" width="9.140625" style="53"/>
    <col min="7952" max="7953" width="9.28515625" style="53" bestFit="1" customWidth="1"/>
    <col min="7954" max="8189" width="9.140625" style="53"/>
    <col min="8190" max="8190" width="3.42578125" style="53" customWidth="1"/>
    <col min="8191" max="8191" width="13.140625" style="53" customWidth="1"/>
    <col min="8192" max="8192" width="24.42578125" style="53" customWidth="1"/>
    <col min="8193" max="8193" width="14.42578125" style="53" bestFit="1" customWidth="1"/>
    <col min="8194" max="8194" width="30.85546875" style="53" bestFit="1" customWidth="1"/>
    <col min="8195" max="8195" width="15.7109375" style="53" customWidth="1"/>
    <col min="8196" max="8196" width="0.42578125" style="53" customWidth="1"/>
    <col min="8197" max="8197" width="14.5703125" style="53" customWidth="1"/>
    <col min="8198" max="8199" width="11.28515625" style="53" customWidth="1"/>
    <col min="8200" max="8200" width="11.28515625" style="53" bestFit="1" customWidth="1"/>
    <col min="8201" max="8201" width="6.5703125" style="53" customWidth="1"/>
    <col min="8202" max="8202" width="11.28515625" style="53" bestFit="1" customWidth="1"/>
    <col min="8203" max="8203" width="0.28515625" style="53" customWidth="1"/>
    <col min="8204" max="8204" width="7.7109375" style="53" customWidth="1"/>
    <col min="8205" max="8205" width="8.85546875" style="53" customWidth="1"/>
    <col min="8206" max="8206" width="10.28515625" style="53" bestFit="1" customWidth="1"/>
    <col min="8207" max="8207" width="9.140625" style="53"/>
    <col min="8208" max="8209" width="9.28515625" style="53" bestFit="1" customWidth="1"/>
    <col min="8210" max="8445" width="9.140625" style="53"/>
    <col min="8446" max="8446" width="3.42578125" style="53" customWidth="1"/>
    <col min="8447" max="8447" width="13.140625" style="53" customWidth="1"/>
    <col min="8448" max="8448" width="24.42578125" style="53" customWidth="1"/>
    <col min="8449" max="8449" width="14.42578125" style="53" bestFit="1" customWidth="1"/>
    <col min="8450" max="8450" width="30.85546875" style="53" bestFit="1" customWidth="1"/>
    <col min="8451" max="8451" width="15.7109375" style="53" customWidth="1"/>
    <col min="8452" max="8452" width="0.42578125" style="53" customWidth="1"/>
    <col min="8453" max="8453" width="14.5703125" style="53" customWidth="1"/>
    <col min="8454" max="8455" width="11.28515625" style="53" customWidth="1"/>
    <col min="8456" max="8456" width="11.28515625" style="53" bestFit="1" customWidth="1"/>
    <col min="8457" max="8457" width="6.5703125" style="53" customWidth="1"/>
    <col min="8458" max="8458" width="11.28515625" style="53" bestFit="1" customWidth="1"/>
    <col min="8459" max="8459" width="0.28515625" style="53" customWidth="1"/>
    <col min="8460" max="8460" width="7.7109375" style="53" customWidth="1"/>
    <col min="8461" max="8461" width="8.85546875" style="53" customWidth="1"/>
    <col min="8462" max="8462" width="10.28515625" style="53" bestFit="1" customWidth="1"/>
    <col min="8463" max="8463" width="9.140625" style="53"/>
    <col min="8464" max="8465" width="9.28515625" style="53" bestFit="1" customWidth="1"/>
    <col min="8466" max="8701" width="9.140625" style="53"/>
    <col min="8702" max="8702" width="3.42578125" style="53" customWidth="1"/>
    <col min="8703" max="8703" width="13.140625" style="53" customWidth="1"/>
    <col min="8704" max="8704" width="24.42578125" style="53" customWidth="1"/>
    <col min="8705" max="8705" width="14.42578125" style="53" bestFit="1" customWidth="1"/>
    <col min="8706" max="8706" width="30.85546875" style="53" bestFit="1" customWidth="1"/>
    <col min="8707" max="8707" width="15.7109375" style="53" customWidth="1"/>
    <col min="8708" max="8708" width="0.42578125" style="53" customWidth="1"/>
    <col min="8709" max="8709" width="14.5703125" style="53" customWidth="1"/>
    <col min="8710" max="8711" width="11.28515625" style="53" customWidth="1"/>
    <col min="8712" max="8712" width="11.28515625" style="53" bestFit="1" customWidth="1"/>
    <col min="8713" max="8713" width="6.5703125" style="53" customWidth="1"/>
    <col min="8714" max="8714" width="11.28515625" style="53" bestFit="1" customWidth="1"/>
    <col min="8715" max="8715" width="0.28515625" style="53" customWidth="1"/>
    <col min="8716" max="8716" width="7.7109375" style="53" customWidth="1"/>
    <col min="8717" max="8717" width="8.85546875" style="53" customWidth="1"/>
    <col min="8718" max="8718" width="10.28515625" style="53" bestFit="1" customWidth="1"/>
    <col min="8719" max="8719" width="9.140625" style="53"/>
    <col min="8720" max="8721" width="9.28515625" style="53" bestFit="1" customWidth="1"/>
    <col min="8722" max="8957" width="9.140625" style="53"/>
    <col min="8958" max="8958" width="3.42578125" style="53" customWidth="1"/>
    <col min="8959" max="8959" width="13.140625" style="53" customWidth="1"/>
    <col min="8960" max="8960" width="24.42578125" style="53" customWidth="1"/>
    <col min="8961" max="8961" width="14.42578125" style="53" bestFit="1" customWidth="1"/>
    <col min="8962" max="8962" width="30.85546875" style="53" bestFit="1" customWidth="1"/>
    <col min="8963" max="8963" width="15.7109375" style="53" customWidth="1"/>
    <col min="8964" max="8964" width="0.42578125" style="53" customWidth="1"/>
    <col min="8965" max="8965" width="14.5703125" style="53" customWidth="1"/>
    <col min="8966" max="8967" width="11.28515625" style="53" customWidth="1"/>
    <col min="8968" max="8968" width="11.28515625" style="53" bestFit="1" customWidth="1"/>
    <col min="8969" max="8969" width="6.5703125" style="53" customWidth="1"/>
    <col min="8970" max="8970" width="11.28515625" style="53" bestFit="1" customWidth="1"/>
    <col min="8971" max="8971" width="0.28515625" style="53" customWidth="1"/>
    <col min="8972" max="8972" width="7.7109375" style="53" customWidth="1"/>
    <col min="8973" max="8973" width="8.85546875" style="53" customWidth="1"/>
    <col min="8974" max="8974" width="10.28515625" style="53" bestFit="1" customWidth="1"/>
    <col min="8975" max="8975" width="9.140625" style="53"/>
    <col min="8976" max="8977" width="9.28515625" style="53" bestFit="1" customWidth="1"/>
    <col min="8978" max="9213" width="9.140625" style="53"/>
    <col min="9214" max="9214" width="3.42578125" style="53" customWidth="1"/>
    <col min="9215" max="9215" width="13.140625" style="53" customWidth="1"/>
    <col min="9216" max="9216" width="24.42578125" style="53" customWidth="1"/>
    <col min="9217" max="9217" width="14.42578125" style="53" bestFit="1" customWidth="1"/>
    <col min="9218" max="9218" width="30.85546875" style="53" bestFit="1" customWidth="1"/>
    <col min="9219" max="9219" width="15.7109375" style="53" customWidth="1"/>
    <col min="9220" max="9220" width="0.42578125" style="53" customWidth="1"/>
    <col min="9221" max="9221" width="14.5703125" style="53" customWidth="1"/>
    <col min="9222" max="9223" width="11.28515625" style="53" customWidth="1"/>
    <col min="9224" max="9224" width="11.28515625" style="53" bestFit="1" customWidth="1"/>
    <col min="9225" max="9225" width="6.5703125" style="53" customWidth="1"/>
    <col min="9226" max="9226" width="11.28515625" style="53" bestFit="1" customWidth="1"/>
    <col min="9227" max="9227" width="0.28515625" style="53" customWidth="1"/>
    <col min="9228" max="9228" width="7.7109375" style="53" customWidth="1"/>
    <col min="9229" max="9229" width="8.85546875" style="53" customWidth="1"/>
    <col min="9230" max="9230" width="10.28515625" style="53" bestFit="1" customWidth="1"/>
    <col min="9231" max="9231" width="9.140625" style="53"/>
    <col min="9232" max="9233" width="9.28515625" style="53" bestFit="1" customWidth="1"/>
    <col min="9234" max="9469" width="9.140625" style="53"/>
    <col min="9470" max="9470" width="3.42578125" style="53" customWidth="1"/>
    <col min="9471" max="9471" width="13.140625" style="53" customWidth="1"/>
    <col min="9472" max="9472" width="24.42578125" style="53" customWidth="1"/>
    <col min="9473" max="9473" width="14.42578125" style="53" bestFit="1" customWidth="1"/>
    <col min="9474" max="9474" width="30.85546875" style="53" bestFit="1" customWidth="1"/>
    <col min="9475" max="9475" width="15.7109375" style="53" customWidth="1"/>
    <col min="9476" max="9476" width="0.42578125" style="53" customWidth="1"/>
    <col min="9477" max="9477" width="14.5703125" style="53" customWidth="1"/>
    <col min="9478" max="9479" width="11.28515625" style="53" customWidth="1"/>
    <col min="9480" max="9480" width="11.28515625" style="53" bestFit="1" customWidth="1"/>
    <col min="9481" max="9481" width="6.5703125" style="53" customWidth="1"/>
    <col min="9482" max="9482" width="11.28515625" style="53" bestFit="1" customWidth="1"/>
    <col min="9483" max="9483" width="0.28515625" style="53" customWidth="1"/>
    <col min="9484" max="9484" width="7.7109375" style="53" customWidth="1"/>
    <col min="9485" max="9485" width="8.85546875" style="53" customWidth="1"/>
    <col min="9486" max="9486" width="10.28515625" style="53" bestFit="1" customWidth="1"/>
    <col min="9487" max="9487" width="9.140625" style="53"/>
    <col min="9488" max="9489" width="9.28515625" style="53" bestFit="1" customWidth="1"/>
    <col min="9490" max="9725" width="9.140625" style="53"/>
    <col min="9726" max="9726" width="3.42578125" style="53" customWidth="1"/>
    <col min="9727" max="9727" width="13.140625" style="53" customWidth="1"/>
    <col min="9728" max="9728" width="24.42578125" style="53" customWidth="1"/>
    <col min="9729" max="9729" width="14.42578125" style="53" bestFit="1" customWidth="1"/>
    <col min="9730" max="9730" width="30.85546875" style="53" bestFit="1" customWidth="1"/>
    <col min="9731" max="9731" width="15.7109375" style="53" customWidth="1"/>
    <col min="9732" max="9732" width="0.42578125" style="53" customWidth="1"/>
    <col min="9733" max="9733" width="14.5703125" style="53" customWidth="1"/>
    <col min="9734" max="9735" width="11.28515625" style="53" customWidth="1"/>
    <col min="9736" max="9736" width="11.28515625" style="53" bestFit="1" customWidth="1"/>
    <col min="9737" max="9737" width="6.5703125" style="53" customWidth="1"/>
    <col min="9738" max="9738" width="11.28515625" style="53" bestFit="1" customWidth="1"/>
    <col min="9739" max="9739" width="0.28515625" style="53" customWidth="1"/>
    <col min="9740" max="9740" width="7.7109375" style="53" customWidth="1"/>
    <col min="9741" max="9741" width="8.85546875" style="53" customWidth="1"/>
    <col min="9742" max="9742" width="10.28515625" style="53" bestFit="1" customWidth="1"/>
    <col min="9743" max="9743" width="9.140625" style="53"/>
    <col min="9744" max="9745" width="9.28515625" style="53" bestFit="1" customWidth="1"/>
    <col min="9746" max="9981" width="9.140625" style="53"/>
    <col min="9982" max="9982" width="3.42578125" style="53" customWidth="1"/>
    <col min="9983" max="9983" width="13.140625" style="53" customWidth="1"/>
    <col min="9984" max="9984" width="24.42578125" style="53" customWidth="1"/>
    <col min="9985" max="9985" width="14.42578125" style="53" bestFit="1" customWidth="1"/>
    <col min="9986" max="9986" width="30.85546875" style="53" bestFit="1" customWidth="1"/>
    <col min="9987" max="9987" width="15.7109375" style="53" customWidth="1"/>
    <col min="9988" max="9988" width="0.42578125" style="53" customWidth="1"/>
    <col min="9989" max="9989" width="14.5703125" style="53" customWidth="1"/>
    <col min="9990" max="9991" width="11.28515625" style="53" customWidth="1"/>
    <col min="9992" max="9992" width="11.28515625" style="53" bestFit="1" customWidth="1"/>
    <col min="9993" max="9993" width="6.5703125" style="53" customWidth="1"/>
    <col min="9994" max="9994" width="11.28515625" style="53" bestFit="1" customWidth="1"/>
    <col min="9995" max="9995" width="0.28515625" style="53" customWidth="1"/>
    <col min="9996" max="9996" width="7.7109375" style="53" customWidth="1"/>
    <col min="9997" max="9997" width="8.85546875" style="53" customWidth="1"/>
    <col min="9998" max="9998" width="10.28515625" style="53" bestFit="1" customWidth="1"/>
    <col min="9999" max="9999" width="9.140625" style="53"/>
    <col min="10000" max="10001" width="9.28515625" style="53" bestFit="1" customWidth="1"/>
    <col min="10002" max="10237" width="9.140625" style="53"/>
    <col min="10238" max="10238" width="3.42578125" style="53" customWidth="1"/>
    <col min="10239" max="10239" width="13.140625" style="53" customWidth="1"/>
    <col min="10240" max="10240" width="24.42578125" style="53" customWidth="1"/>
    <col min="10241" max="10241" width="14.42578125" style="53" bestFit="1" customWidth="1"/>
    <col min="10242" max="10242" width="30.85546875" style="53" bestFit="1" customWidth="1"/>
    <col min="10243" max="10243" width="15.7109375" style="53" customWidth="1"/>
    <col min="10244" max="10244" width="0.42578125" style="53" customWidth="1"/>
    <col min="10245" max="10245" width="14.5703125" style="53" customWidth="1"/>
    <col min="10246" max="10247" width="11.28515625" style="53" customWidth="1"/>
    <col min="10248" max="10248" width="11.28515625" style="53" bestFit="1" customWidth="1"/>
    <col min="10249" max="10249" width="6.5703125" style="53" customWidth="1"/>
    <col min="10250" max="10250" width="11.28515625" style="53" bestFit="1" customWidth="1"/>
    <col min="10251" max="10251" width="0.28515625" style="53" customWidth="1"/>
    <col min="10252" max="10252" width="7.7109375" style="53" customWidth="1"/>
    <col min="10253" max="10253" width="8.85546875" style="53" customWidth="1"/>
    <col min="10254" max="10254" width="10.28515625" style="53" bestFit="1" customWidth="1"/>
    <col min="10255" max="10255" width="9.140625" style="53"/>
    <col min="10256" max="10257" width="9.28515625" style="53" bestFit="1" customWidth="1"/>
    <col min="10258" max="10493" width="9.140625" style="53"/>
    <col min="10494" max="10494" width="3.42578125" style="53" customWidth="1"/>
    <col min="10495" max="10495" width="13.140625" style="53" customWidth="1"/>
    <col min="10496" max="10496" width="24.42578125" style="53" customWidth="1"/>
    <col min="10497" max="10497" width="14.42578125" style="53" bestFit="1" customWidth="1"/>
    <col min="10498" max="10498" width="30.85546875" style="53" bestFit="1" customWidth="1"/>
    <col min="10499" max="10499" width="15.7109375" style="53" customWidth="1"/>
    <col min="10500" max="10500" width="0.42578125" style="53" customWidth="1"/>
    <col min="10501" max="10501" width="14.5703125" style="53" customWidth="1"/>
    <col min="10502" max="10503" width="11.28515625" style="53" customWidth="1"/>
    <col min="10504" max="10504" width="11.28515625" style="53" bestFit="1" customWidth="1"/>
    <col min="10505" max="10505" width="6.5703125" style="53" customWidth="1"/>
    <col min="10506" max="10506" width="11.28515625" style="53" bestFit="1" customWidth="1"/>
    <col min="10507" max="10507" width="0.28515625" style="53" customWidth="1"/>
    <col min="10508" max="10508" width="7.7109375" style="53" customWidth="1"/>
    <col min="10509" max="10509" width="8.85546875" style="53" customWidth="1"/>
    <col min="10510" max="10510" width="10.28515625" style="53" bestFit="1" customWidth="1"/>
    <col min="10511" max="10511" width="9.140625" style="53"/>
    <col min="10512" max="10513" width="9.28515625" style="53" bestFit="1" customWidth="1"/>
    <col min="10514" max="10749" width="9.140625" style="53"/>
    <col min="10750" max="10750" width="3.42578125" style="53" customWidth="1"/>
    <col min="10751" max="10751" width="13.140625" style="53" customWidth="1"/>
    <col min="10752" max="10752" width="24.42578125" style="53" customWidth="1"/>
    <col min="10753" max="10753" width="14.42578125" style="53" bestFit="1" customWidth="1"/>
    <col min="10754" max="10754" width="30.85546875" style="53" bestFit="1" customWidth="1"/>
    <col min="10755" max="10755" width="15.7109375" style="53" customWidth="1"/>
    <col min="10756" max="10756" width="0.42578125" style="53" customWidth="1"/>
    <col min="10757" max="10757" width="14.5703125" style="53" customWidth="1"/>
    <col min="10758" max="10759" width="11.28515625" style="53" customWidth="1"/>
    <col min="10760" max="10760" width="11.28515625" style="53" bestFit="1" customWidth="1"/>
    <col min="10761" max="10761" width="6.5703125" style="53" customWidth="1"/>
    <col min="10762" max="10762" width="11.28515625" style="53" bestFit="1" customWidth="1"/>
    <col min="10763" max="10763" width="0.28515625" style="53" customWidth="1"/>
    <col min="10764" max="10764" width="7.7109375" style="53" customWidth="1"/>
    <col min="10765" max="10765" width="8.85546875" style="53" customWidth="1"/>
    <col min="10766" max="10766" width="10.28515625" style="53" bestFit="1" customWidth="1"/>
    <col min="10767" max="10767" width="9.140625" style="53"/>
    <col min="10768" max="10769" width="9.28515625" style="53" bestFit="1" customWidth="1"/>
    <col min="10770" max="11005" width="9.140625" style="53"/>
    <col min="11006" max="11006" width="3.42578125" style="53" customWidth="1"/>
    <col min="11007" max="11007" width="13.140625" style="53" customWidth="1"/>
    <col min="11008" max="11008" width="24.42578125" style="53" customWidth="1"/>
    <col min="11009" max="11009" width="14.42578125" style="53" bestFit="1" customWidth="1"/>
    <col min="11010" max="11010" width="30.85546875" style="53" bestFit="1" customWidth="1"/>
    <col min="11011" max="11011" width="15.7109375" style="53" customWidth="1"/>
    <col min="11012" max="11012" width="0.42578125" style="53" customWidth="1"/>
    <col min="11013" max="11013" width="14.5703125" style="53" customWidth="1"/>
    <col min="11014" max="11015" width="11.28515625" style="53" customWidth="1"/>
    <col min="11016" max="11016" width="11.28515625" style="53" bestFit="1" customWidth="1"/>
    <col min="11017" max="11017" width="6.5703125" style="53" customWidth="1"/>
    <col min="11018" max="11018" width="11.28515625" style="53" bestFit="1" customWidth="1"/>
    <col min="11019" max="11019" width="0.28515625" style="53" customWidth="1"/>
    <col min="11020" max="11020" width="7.7109375" style="53" customWidth="1"/>
    <col min="11021" max="11021" width="8.85546875" style="53" customWidth="1"/>
    <col min="11022" max="11022" width="10.28515625" style="53" bestFit="1" customWidth="1"/>
    <col min="11023" max="11023" width="9.140625" style="53"/>
    <col min="11024" max="11025" width="9.28515625" style="53" bestFit="1" customWidth="1"/>
    <col min="11026" max="11261" width="9.140625" style="53"/>
    <col min="11262" max="11262" width="3.42578125" style="53" customWidth="1"/>
    <col min="11263" max="11263" width="13.140625" style="53" customWidth="1"/>
    <col min="11264" max="11264" width="24.42578125" style="53" customWidth="1"/>
    <col min="11265" max="11265" width="14.42578125" style="53" bestFit="1" customWidth="1"/>
    <col min="11266" max="11266" width="30.85546875" style="53" bestFit="1" customWidth="1"/>
    <col min="11267" max="11267" width="15.7109375" style="53" customWidth="1"/>
    <col min="11268" max="11268" width="0.42578125" style="53" customWidth="1"/>
    <col min="11269" max="11269" width="14.5703125" style="53" customWidth="1"/>
    <col min="11270" max="11271" width="11.28515625" style="53" customWidth="1"/>
    <col min="11272" max="11272" width="11.28515625" style="53" bestFit="1" customWidth="1"/>
    <col min="11273" max="11273" width="6.5703125" style="53" customWidth="1"/>
    <col min="11274" max="11274" width="11.28515625" style="53" bestFit="1" customWidth="1"/>
    <col min="11275" max="11275" width="0.28515625" style="53" customWidth="1"/>
    <col min="11276" max="11276" width="7.7109375" style="53" customWidth="1"/>
    <col min="11277" max="11277" width="8.85546875" style="53" customWidth="1"/>
    <col min="11278" max="11278" width="10.28515625" style="53" bestFit="1" customWidth="1"/>
    <col min="11279" max="11279" width="9.140625" style="53"/>
    <col min="11280" max="11281" width="9.28515625" style="53" bestFit="1" customWidth="1"/>
    <col min="11282" max="11517" width="9.140625" style="53"/>
    <col min="11518" max="11518" width="3.42578125" style="53" customWidth="1"/>
    <col min="11519" max="11519" width="13.140625" style="53" customWidth="1"/>
    <col min="11520" max="11520" width="24.42578125" style="53" customWidth="1"/>
    <col min="11521" max="11521" width="14.42578125" style="53" bestFit="1" customWidth="1"/>
    <col min="11522" max="11522" width="30.85546875" style="53" bestFit="1" customWidth="1"/>
    <col min="11523" max="11523" width="15.7109375" style="53" customWidth="1"/>
    <col min="11524" max="11524" width="0.42578125" style="53" customWidth="1"/>
    <col min="11525" max="11525" width="14.5703125" style="53" customWidth="1"/>
    <col min="11526" max="11527" width="11.28515625" style="53" customWidth="1"/>
    <col min="11528" max="11528" width="11.28515625" style="53" bestFit="1" customWidth="1"/>
    <col min="11529" max="11529" width="6.5703125" style="53" customWidth="1"/>
    <col min="11530" max="11530" width="11.28515625" style="53" bestFit="1" customWidth="1"/>
    <col min="11531" max="11531" width="0.28515625" style="53" customWidth="1"/>
    <col min="11532" max="11532" width="7.7109375" style="53" customWidth="1"/>
    <col min="11533" max="11533" width="8.85546875" style="53" customWidth="1"/>
    <col min="11534" max="11534" width="10.28515625" style="53" bestFit="1" customWidth="1"/>
    <col min="11535" max="11535" width="9.140625" style="53"/>
    <col min="11536" max="11537" width="9.28515625" style="53" bestFit="1" customWidth="1"/>
    <col min="11538" max="11773" width="9.140625" style="53"/>
    <col min="11774" max="11774" width="3.42578125" style="53" customWidth="1"/>
    <col min="11775" max="11775" width="13.140625" style="53" customWidth="1"/>
    <col min="11776" max="11776" width="24.42578125" style="53" customWidth="1"/>
    <col min="11777" max="11777" width="14.42578125" style="53" bestFit="1" customWidth="1"/>
    <col min="11778" max="11778" width="30.85546875" style="53" bestFit="1" customWidth="1"/>
    <col min="11779" max="11779" width="15.7109375" style="53" customWidth="1"/>
    <col min="11780" max="11780" width="0.42578125" style="53" customWidth="1"/>
    <col min="11781" max="11781" width="14.5703125" style="53" customWidth="1"/>
    <col min="11782" max="11783" width="11.28515625" style="53" customWidth="1"/>
    <col min="11784" max="11784" width="11.28515625" style="53" bestFit="1" customWidth="1"/>
    <col min="11785" max="11785" width="6.5703125" style="53" customWidth="1"/>
    <col min="11786" max="11786" width="11.28515625" style="53" bestFit="1" customWidth="1"/>
    <col min="11787" max="11787" width="0.28515625" style="53" customWidth="1"/>
    <col min="11788" max="11788" width="7.7109375" style="53" customWidth="1"/>
    <col min="11789" max="11789" width="8.85546875" style="53" customWidth="1"/>
    <col min="11790" max="11790" width="10.28515625" style="53" bestFit="1" customWidth="1"/>
    <col min="11791" max="11791" width="9.140625" style="53"/>
    <col min="11792" max="11793" width="9.28515625" style="53" bestFit="1" customWidth="1"/>
    <col min="11794" max="12029" width="9.140625" style="53"/>
    <col min="12030" max="12030" width="3.42578125" style="53" customWidth="1"/>
    <col min="12031" max="12031" width="13.140625" style="53" customWidth="1"/>
    <col min="12032" max="12032" width="24.42578125" style="53" customWidth="1"/>
    <col min="12033" max="12033" width="14.42578125" style="53" bestFit="1" customWidth="1"/>
    <col min="12034" max="12034" width="30.85546875" style="53" bestFit="1" customWidth="1"/>
    <col min="12035" max="12035" width="15.7109375" style="53" customWidth="1"/>
    <col min="12036" max="12036" width="0.42578125" style="53" customWidth="1"/>
    <col min="12037" max="12037" width="14.5703125" style="53" customWidth="1"/>
    <col min="12038" max="12039" width="11.28515625" style="53" customWidth="1"/>
    <col min="12040" max="12040" width="11.28515625" style="53" bestFit="1" customWidth="1"/>
    <col min="12041" max="12041" width="6.5703125" style="53" customWidth="1"/>
    <col min="12042" max="12042" width="11.28515625" style="53" bestFit="1" customWidth="1"/>
    <col min="12043" max="12043" width="0.28515625" style="53" customWidth="1"/>
    <col min="12044" max="12044" width="7.7109375" style="53" customWidth="1"/>
    <col min="12045" max="12045" width="8.85546875" style="53" customWidth="1"/>
    <col min="12046" max="12046" width="10.28515625" style="53" bestFit="1" customWidth="1"/>
    <col min="12047" max="12047" width="9.140625" style="53"/>
    <col min="12048" max="12049" width="9.28515625" style="53" bestFit="1" customWidth="1"/>
    <col min="12050" max="12285" width="9.140625" style="53"/>
    <col min="12286" max="12286" width="3.42578125" style="53" customWidth="1"/>
    <col min="12287" max="12287" width="13.140625" style="53" customWidth="1"/>
    <col min="12288" max="12288" width="24.42578125" style="53" customWidth="1"/>
    <col min="12289" max="12289" width="14.42578125" style="53" bestFit="1" customWidth="1"/>
    <col min="12290" max="12290" width="30.85546875" style="53" bestFit="1" customWidth="1"/>
    <col min="12291" max="12291" width="15.7109375" style="53" customWidth="1"/>
    <col min="12292" max="12292" width="0.42578125" style="53" customWidth="1"/>
    <col min="12293" max="12293" width="14.5703125" style="53" customWidth="1"/>
    <col min="12294" max="12295" width="11.28515625" style="53" customWidth="1"/>
    <col min="12296" max="12296" width="11.28515625" style="53" bestFit="1" customWidth="1"/>
    <col min="12297" max="12297" width="6.5703125" style="53" customWidth="1"/>
    <col min="12298" max="12298" width="11.28515625" style="53" bestFit="1" customWidth="1"/>
    <col min="12299" max="12299" width="0.28515625" style="53" customWidth="1"/>
    <col min="12300" max="12300" width="7.7109375" style="53" customWidth="1"/>
    <col min="12301" max="12301" width="8.85546875" style="53" customWidth="1"/>
    <col min="12302" max="12302" width="10.28515625" style="53" bestFit="1" customWidth="1"/>
    <col min="12303" max="12303" width="9.140625" style="53"/>
    <col min="12304" max="12305" width="9.28515625" style="53" bestFit="1" customWidth="1"/>
    <col min="12306" max="12541" width="9.140625" style="53"/>
    <col min="12542" max="12542" width="3.42578125" style="53" customWidth="1"/>
    <col min="12543" max="12543" width="13.140625" style="53" customWidth="1"/>
    <col min="12544" max="12544" width="24.42578125" style="53" customWidth="1"/>
    <col min="12545" max="12545" width="14.42578125" style="53" bestFit="1" customWidth="1"/>
    <col min="12546" max="12546" width="30.85546875" style="53" bestFit="1" customWidth="1"/>
    <col min="12547" max="12547" width="15.7109375" style="53" customWidth="1"/>
    <col min="12548" max="12548" width="0.42578125" style="53" customWidth="1"/>
    <col min="12549" max="12549" width="14.5703125" style="53" customWidth="1"/>
    <col min="12550" max="12551" width="11.28515625" style="53" customWidth="1"/>
    <col min="12552" max="12552" width="11.28515625" style="53" bestFit="1" customWidth="1"/>
    <col min="12553" max="12553" width="6.5703125" style="53" customWidth="1"/>
    <col min="12554" max="12554" width="11.28515625" style="53" bestFit="1" customWidth="1"/>
    <col min="12555" max="12555" width="0.28515625" style="53" customWidth="1"/>
    <col min="12556" max="12556" width="7.7109375" style="53" customWidth="1"/>
    <col min="12557" max="12557" width="8.85546875" style="53" customWidth="1"/>
    <col min="12558" max="12558" width="10.28515625" style="53" bestFit="1" customWidth="1"/>
    <col min="12559" max="12559" width="9.140625" style="53"/>
    <col min="12560" max="12561" width="9.28515625" style="53" bestFit="1" customWidth="1"/>
    <col min="12562" max="12797" width="9.140625" style="53"/>
    <col min="12798" max="12798" width="3.42578125" style="53" customWidth="1"/>
    <col min="12799" max="12799" width="13.140625" style="53" customWidth="1"/>
    <col min="12800" max="12800" width="24.42578125" style="53" customWidth="1"/>
    <col min="12801" max="12801" width="14.42578125" style="53" bestFit="1" customWidth="1"/>
    <col min="12802" max="12802" width="30.85546875" style="53" bestFit="1" customWidth="1"/>
    <col min="12803" max="12803" width="15.7109375" style="53" customWidth="1"/>
    <col min="12804" max="12804" width="0.42578125" style="53" customWidth="1"/>
    <col min="12805" max="12805" width="14.5703125" style="53" customWidth="1"/>
    <col min="12806" max="12807" width="11.28515625" style="53" customWidth="1"/>
    <col min="12808" max="12808" width="11.28515625" style="53" bestFit="1" customWidth="1"/>
    <col min="12809" max="12809" width="6.5703125" style="53" customWidth="1"/>
    <col min="12810" max="12810" width="11.28515625" style="53" bestFit="1" customWidth="1"/>
    <col min="12811" max="12811" width="0.28515625" style="53" customWidth="1"/>
    <col min="12812" max="12812" width="7.7109375" style="53" customWidth="1"/>
    <col min="12813" max="12813" width="8.85546875" style="53" customWidth="1"/>
    <col min="12814" max="12814" width="10.28515625" style="53" bestFit="1" customWidth="1"/>
    <col min="12815" max="12815" width="9.140625" style="53"/>
    <col min="12816" max="12817" width="9.28515625" style="53" bestFit="1" customWidth="1"/>
    <col min="12818" max="13053" width="9.140625" style="53"/>
    <col min="13054" max="13054" width="3.42578125" style="53" customWidth="1"/>
    <col min="13055" max="13055" width="13.140625" style="53" customWidth="1"/>
    <col min="13056" max="13056" width="24.42578125" style="53" customWidth="1"/>
    <col min="13057" max="13057" width="14.42578125" style="53" bestFit="1" customWidth="1"/>
    <col min="13058" max="13058" width="30.85546875" style="53" bestFit="1" customWidth="1"/>
    <col min="13059" max="13059" width="15.7109375" style="53" customWidth="1"/>
    <col min="13060" max="13060" width="0.42578125" style="53" customWidth="1"/>
    <col min="13061" max="13061" width="14.5703125" style="53" customWidth="1"/>
    <col min="13062" max="13063" width="11.28515625" style="53" customWidth="1"/>
    <col min="13064" max="13064" width="11.28515625" style="53" bestFit="1" customWidth="1"/>
    <col min="13065" max="13065" width="6.5703125" style="53" customWidth="1"/>
    <col min="13066" max="13066" width="11.28515625" style="53" bestFit="1" customWidth="1"/>
    <col min="13067" max="13067" width="0.28515625" style="53" customWidth="1"/>
    <col min="13068" max="13068" width="7.7109375" style="53" customWidth="1"/>
    <col min="13069" max="13069" width="8.85546875" style="53" customWidth="1"/>
    <col min="13070" max="13070" width="10.28515625" style="53" bestFit="1" customWidth="1"/>
    <col min="13071" max="13071" width="9.140625" style="53"/>
    <col min="13072" max="13073" width="9.28515625" style="53" bestFit="1" customWidth="1"/>
    <col min="13074" max="13309" width="9.140625" style="53"/>
    <col min="13310" max="13310" width="3.42578125" style="53" customWidth="1"/>
    <col min="13311" max="13311" width="13.140625" style="53" customWidth="1"/>
    <col min="13312" max="13312" width="24.42578125" style="53" customWidth="1"/>
    <col min="13313" max="13313" width="14.42578125" style="53" bestFit="1" customWidth="1"/>
    <col min="13314" max="13314" width="30.85546875" style="53" bestFit="1" customWidth="1"/>
    <col min="13315" max="13315" width="15.7109375" style="53" customWidth="1"/>
    <col min="13316" max="13316" width="0.42578125" style="53" customWidth="1"/>
    <col min="13317" max="13317" width="14.5703125" style="53" customWidth="1"/>
    <col min="13318" max="13319" width="11.28515625" style="53" customWidth="1"/>
    <col min="13320" max="13320" width="11.28515625" style="53" bestFit="1" customWidth="1"/>
    <col min="13321" max="13321" width="6.5703125" style="53" customWidth="1"/>
    <col min="13322" max="13322" width="11.28515625" style="53" bestFit="1" customWidth="1"/>
    <col min="13323" max="13323" width="0.28515625" style="53" customWidth="1"/>
    <col min="13324" max="13324" width="7.7109375" style="53" customWidth="1"/>
    <col min="13325" max="13325" width="8.85546875" style="53" customWidth="1"/>
    <col min="13326" max="13326" width="10.28515625" style="53" bestFit="1" customWidth="1"/>
    <col min="13327" max="13327" width="9.140625" style="53"/>
    <col min="13328" max="13329" width="9.28515625" style="53" bestFit="1" customWidth="1"/>
    <col min="13330" max="13565" width="9.140625" style="53"/>
    <col min="13566" max="13566" width="3.42578125" style="53" customWidth="1"/>
    <col min="13567" max="13567" width="13.140625" style="53" customWidth="1"/>
    <col min="13568" max="13568" width="24.42578125" style="53" customWidth="1"/>
    <col min="13569" max="13569" width="14.42578125" style="53" bestFit="1" customWidth="1"/>
    <col min="13570" max="13570" width="30.85546875" style="53" bestFit="1" customWidth="1"/>
    <col min="13571" max="13571" width="15.7109375" style="53" customWidth="1"/>
    <col min="13572" max="13572" width="0.42578125" style="53" customWidth="1"/>
    <col min="13573" max="13573" width="14.5703125" style="53" customWidth="1"/>
    <col min="13574" max="13575" width="11.28515625" style="53" customWidth="1"/>
    <col min="13576" max="13576" width="11.28515625" style="53" bestFit="1" customWidth="1"/>
    <col min="13577" max="13577" width="6.5703125" style="53" customWidth="1"/>
    <col min="13578" max="13578" width="11.28515625" style="53" bestFit="1" customWidth="1"/>
    <col min="13579" max="13579" width="0.28515625" style="53" customWidth="1"/>
    <col min="13580" max="13580" width="7.7109375" style="53" customWidth="1"/>
    <col min="13581" max="13581" width="8.85546875" style="53" customWidth="1"/>
    <col min="13582" max="13582" width="10.28515625" style="53" bestFit="1" customWidth="1"/>
    <col min="13583" max="13583" width="9.140625" style="53"/>
    <col min="13584" max="13585" width="9.28515625" style="53" bestFit="1" customWidth="1"/>
    <col min="13586" max="13821" width="9.140625" style="53"/>
    <col min="13822" max="13822" width="3.42578125" style="53" customWidth="1"/>
    <col min="13823" max="13823" width="13.140625" style="53" customWidth="1"/>
    <col min="13824" max="13824" width="24.42578125" style="53" customWidth="1"/>
    <col min="13825" max="13825" width="14.42578125" style="53" bestFit="1" customWidth="1"/>
    <col min="13826" max="13826" width="30.85546875" style="53" bestFit="1" customWidth="1"/>
    <col min="13827" max="13827" width="15.7109375" style="53" customWidth="1"/>
    <col min="13828" max="13828" width="0.42578125" style="53" customWidth="1"/>
    <col min="13829" max="13829" width="14.5703125" style="53" customWidth="1"/>
    <col min="13830" max="13831" width="11.28515625" style="53" customWidth="1"/>
    <col min="13832" max="13832" width="11.28515625" style="53" bestFit="1" customWidth="1"/>
    <col min="13833" max="13833" width="6.5703125" style="53" customWidth="1"/>
    <col min="13834" max="13834" width="11.28515625" style="53" bestFit="1" customWidth="1"/>
    <col min="13835" max="13835" width="0.28515625" style="53" customWidth="1"/>
    <col min="13836" max="13836" width="7.7109375" style="53" customWidth="1"/>
    <col min="13837" max="13837" width="8.85546875" style="53" customWidth="1"/>
    <col min="13838" max="13838" width="10.28515625" style="53" bestFit="1" customWidth="1"/>
    <col min="13839" max="13839" width="9.140625" style="53"/>
    <col min="13840" max="13841" width="9.28515625" style="53" bestFit="1" customWidth="1"/>
    <col min="13842" max="14077" width="9.140625" style="53"/>
    <col min="14078" max="14078" width="3.42578125" style="53" customWidth="1"/>
    <col min="14079" max="14079" width="13.140625" style="53" customWidth="1"/>
    <col min="14080" max="14080" width="24.42578125" style="53" customWidth="1"/>
    <col min="14081" max="14081" width="14.42578125" style="53" bestFit="1" customWidth="1"/>
    <col min="14082" max="14082" width="30.85546875" style="53" bestFit="1" customWidth="1"/>
    <col min="14083" max="14083" width="15.7109375" style="53" customWidth="1"/>
    <col min="14084" max="14084" width="0.42578125" style="53" customWidth="1"/>
    <col min="14085" max="14085" width="14.5703125" style="53" customWidth="1"/>
    <col min="14086" max="14087" width="11.28515625" style="53" customWidth="1"/>
    <col min="14088" max="14088" width="11.28515625" style="53" bestFit="1" customWidth="1"/>
    <col min="14089" max="14089" width="6.5703125" style="53" customWidth="1"/>
    <col min="14090" max="14090" width="11.28515625" style="53" bestFit="1" customWidth="1"/>
    <col min="14091" max="14091" width="0.28515625" style="53" customWidth="1"/>
    <col min="14092" max="14092" width="7.7109375" style="53" customWidth="1"/>
    <col min="14093" max="14093" width="8.85546875" style="53" customWidth="1"/>
    <col min="14094" max="14094" width="10.28515625" style="53" bestFit="1" customWidth="1"/>
    <col min="14095" max="14095" width="9.140625" style="53"/>
    <col min="14096" max="14097" width="9.28515625" style="53" bestFit="1" customWidth="1"/>
    <col min="14098" max="14333" width="9.140625" style="53"/>
    <col min="14334" max="14334" width="3.42578125" style="53" customWidth="1"/>
    <col min="14335" max="14335" width="13.140625" style="53" customWidth="1"/>
    <col min="14336" max="14336" width="24.42578125" style="53" customWidth="1"/>
    <col min="14337" max="14337" width="14.42578125" style="53" bestFit="1" customWidth="1"/>
    <col min="14338" max="14338" width="30.85546875" style="53" bestFit="1" customWidth="1"/>
    <col min="14339" max="14339" width="15.7109375" style="53" customWidth="1"/>
    <col min="14340" max="14340" width="0.42578125" style="53" customWidth="1"/>
    <col min="14341" max="14341" width="14.5703125" style="53" customWidth="1"/>
    <col min="14342" max="14343" width="11.28515625" style="53" customWidth="1"/>
    <col min="14344" max="14344" width="11.28515625" style="53" bestFit="1" customWidth="1"/>
    <col min="14345" max="14345" width="6.5703125" style="53" customWidth="1"/>
    <col min="14346" max="14346" width="11.28515625" style="53" bestFit="1" customWidth="1"/>
    <col min="14347" max="14347" width="0.28515625" style="53" customWidth="1"/>
    <col min="14348" max="14348" width="7.7109375" style="53" customWidth="1"/>
    <col min="14349" max="14349" width="8.85546875" style="53" customWidth="1"/>
    <col min="14350" max="14350" width="10.28515625" style="53" bestFit="1" customWidth="1"/>
    <col min="14351" max="14351" width="9.140625" style="53"/>
    <col min="14352" max="14353" width="9.28515625" style="53" bestFit="1" customWidth="1"/>
    <col min="14354" max="14589" width="9.140625" style="53"/>
    <col min="14590" max="14590" width="3.42578125" style="53" customWidth="1"/>
    <col min="14591" max="14591" width="13.140625" style="53" customWidth="1"/>
    <col min="14592" max="14592" width="24.42578125" style="53" customWidth="1"/>
    <col min="14593" max="14593" width="14.42578125" style="53" bestFit="1" customWidth="1"/>
    <col min="14594" max="14594" width="30.85546875" style="53" bestFit="1" customWidth="1"/>
    <col min="14595" max="14595" width="15.7109375" style="53" customWidth="1"/>
    <col min="14596" max="14596" width="0.42578125" style="53" customWidth="1"/>
    <col min="14597" max="14597" width="14.5703125" style="53" customWidth="1"/>
    <col min="14598" max="14599" width="11.28515625" style="53" customWidth="1"/>
    <col min="14600" max="14600" width="11.28515625" style="53" bestFit="1" customWidth="1"/>
    <col min="14601" max="14601" width="6.5703125" style="53" customWidth="1"/>
    <col min="14602" max="14602" width="11.28515625" style="53" bestFit="1" customWidth="1"/>
    <col min="14603" max="14603" width="0.28515625" style="53" customWidth="1"/>
    <col min="14604" max="14604" width="7.7109375" style="53" customWidth="1"/>
    <col min="14605" max="14605" width="8.85546875" style="53" customWidth="1"/>
    <col min="14606" max="14606" width="10.28515625" style="53" bestFit="1" customWidth="1"/>
    <col min="14607" max="14607" width="9.140625" style="53"/>
    <col min="14608" max="14609" width="9.28515625" style="53" bestFit="1" customWidth="1"/>
    <col min="14610" max="14845" width="9.140625" style="53"/>
    <col min="14846" max="14846" width="3.42578125" style="53" customWidth="1"/>
    <col min="14847" max="14847" width="13.140625" style="53" customWidth="1"/>
    <col min="14848" max="14848" width="24.42578125" style="53" customWidth="1"/>
    <col min="14849" max="14849" width="14.42578125" style="53" bestFit="1" customWidth="1"/>
    <col min="14850" max="14850" width="30.85546875" style="53" bestFit="1" customWidth="1"/>
    <col min="14851" max="14851" width="15.7109375" style="53" customWidth="1"/>
    <col min="14852" max="14852" width="0.42578125" style="53" customWidth="1"/>
    <col min="14853" max="14853" width="14.5703125" style="53" customWidth="1"/>
    <col min="14854" max="14855" width="11.28515625" style="53" customWidth="1"/>
    <col min="14856" max="14856" width="11.28515625" style="53" bestFit="1" customWidth="1"/>
    <col min="14857" max="14857" width="6.5703125" style="53" customWidth="1"/>
    <col min="14858" max="14858" width="11.28515625" style="53" bestFit="1" customWidth="1"/>
    <col min="14859" max="14859" width="0.28515625" style="53" customWidth="1"/>
    <col min="14860" max="14860" width="7.7109375" style="53" customWidth="1"/>
    <col min="14861" max="14861" width="8.85546875" style="53" customWidth="1"/>
    <col min="14862" max="14862" width="10.28515625" style="53" bestFit="1" customWidth="1"/>
    <col min="14863" max="14863" width="9.140625" style="53"/>
    <col min="14864" max="14865" width="9.28515625" style="53" bestFit="1" customWidth="1"/>
    <col min="14866" max="15101" width="9.140625" style="53"/>
    <col min="15102" max="15102" width="3.42578125" style="53" customWidth="1"/>
    <col min="15103" max="15103" width="13.140625" style="53" customWidth="1"/>
    <col min="15104" max="15104" width="24.42578125" style="53" customWidth="1"/>
    <col min="15105" max="15105" width="14.42578125" style="53" bestFit="1" customWidth="1"/>
    <col min="15106" max="15106" width="30.85546875" style="53" bestFit="1" customWidth="1"/>
    <col min="15107" max="15107" width="15.7109375" style="53" customWidth="1"/>
    <col min="15108" max="15108" width="0.42578125" style="53" customWidth="1"/>
    <col min="15109" max="15109" width="14.5703125" style="53" customWidth="1"/>
    <col min="15110" max="15111" width="11.28515625" style="53" customWidth="1"/>
    <col min="15112" max="15112" width="11.28515625" style="53" bestFit="1" customWidth="1"/>
    <col min="15113" max="15113" width="6.5703125" style="53" customWidth="1"/>
    <col min="15114" max="15114" width="11.28515625" style="53" bestFit="1" customWidth="1"/>
    <col min="15115" max="15115" width="0.28515625" style="53" customWidth="1"/>
    <col min="15116" max="15116" width="7.7109375" style="53" customWidth="1"/>
    <col min="15117" max="15117" width="8.85546875" style="53" customWidth="1"/>
    <col min="15118" max="15118" width="10.28515625" style="53" bestFit="1" customWidth="1"/>
    <col min="15119" max="15119" width="9.140625" style="53"/>
    <col min="15120" max="15121" width="9.28515625" style="53" bestFit="1" customWidth="1"/>
    <col min="15122" max="15357" width="9.140625" style="53"/>
    <col min="15358" max="15358" width="3.42578125" style="53" customWidth="1"/>
    <col min="15359" max="15359" width="13.140625" style="53" customWidth="1"/>
    <col min="15360" max="15360" width="24.42578125" style="53" customWidth="1"/>
    <col min="15361" max="15361" width="14.42578125" style="53" bestFit="1" customWidth="1"/>
    <col min="15362" max="15362" width="30.85546875" style="53" bestFit="1" customWidth="1"/>
    <col min="15363" max="15363" width="15.7109375" style="53" customWidth="1"/>
    <col min="15364" max="15364" width="0.42578125" style="53" customWidth="1"/>
    <col min="15365" max="15365" width="14.5703125" style="53" customWidth="1"/>
    <col min="15366" max="15367" width="11.28515625" style="53" customWidth="1"/>
    <col min="15368" max="15368" width="11.28515625" style="53" bestFit="1" customWidth="1"/>
    <col min="15369" max="15369" width="6.5703125" style="53" customWidth="1"/>
    <col min="15370" max="15370" width="11.28515625" style="53" bestFit="1" customWidth="1"/>
    <col min="15371" max="15371" width="0.28515625" style="53" customWidth="1"/>
    <col min="15372" max="15372" width="7.7109375" style="53" customWidth="1"/>
    <col min="15373" max="15373" width="8.85546875" style="53" customWidth="1"/>
    <col min="15374" max="15374" width="10.28515625" style="53" bestFit="1" customWidth="1"/>
    <col min="15375" max="15375" width="9.140625" style="53"/>
    <col min="15376" max="15377" width="9.28515625" style="53" bestFit="1" customWidth="1"/>
    <col min="15378" max="15613" width="9.140625" style="53"/>
    <col min="15614" max="15614" width="3.42578125" style="53" customWidth="1"/>
    <col min="15615" max="15615" width="13.140625" style="53" customWidth="1"/>
    <col min="15616" max="15616" width="24.42578125" style="53" customWidth="1"/>
    <col min="15617" max="15617" width="14.42578125" style="53" bestFit="1" customWidth="1"/>
    <col min="15618" max="15618" width="30.85546875" style="53" bestFit="1" customWidth="1"/>
    <col min="15619" max="15619" width="15.7109375" style="53" customWidth="1"/>
    <col min="15620" max="15620" width="0.42578125" style="53" customWidth="1"/>
    <col min="15621" max="15621" width="14.5703125" style="53" customWidth="1"/>
    <col min="15622" max="15623" width="11.28515625" style="53" customWidth="1"/>
    <col min="15624" max="15624" width="11.28515625" style="53" bestFit="1" customWidth="1"/>
    <col min="15625" max="15625" width="6.5703125" style="53" customWidth="1"/>
    <col min="15626" max="15626" width="11.28515625" style="53" bestFit="1" customWidth="1"/>
    <col min="15627" max="15627" width="0.28515625" style="53" customWidth="1"/>
    <col min="15628" max="15628" width="7.7109375" style="53" customWidth="1"/>
    <col min="15629" max="15629" width="8.85546875" style="53" customWidth="1"/>
    <col min="15630" max="15630" width="10.28515625" style="53" bestFit="1" customWidth="1"/>
    <col min="15631" max="15631" width="9.140625" style="53"/>
    <col min="15632" max="15633" width="9.28515625" style="53" bestFit="1" customWidth="1"/>
    <col min="15634" max="15869" width="9.140625" style="53"/>
    <col min="15870" max="15870" width="3.42578125" style="53" customWidth="1"/>
    <col min="15871" max="15871" width="13.140625" style="53" customWidth="1"/>
    <col min="15872" max="15872" width="24.42578125" style="53" customWidth="1"/>
    <col min="15873" max="15873" width="14.42578125" style="53" bestFit="1" customWidth="1"/>
    <col min="15874" max="15874" width="30.85546875" style="53" bestFit="1" customWidth="1"/>
    <col min="15875" max="15875" width="15.7109375" style="53" customWidth="1"/>
    <col min="15876" max="15876" width="0.42578125" style="53" customWidth="1"/>
    <col min="15877" max="15877" width="14.5703125" style="53" customWidth="1"/>
    <col min="15878" max="15879" width="11.28515625" style="53" customWidth="1"/>
    <col min="15880" max="15880" width="11.28515625" style="53" bestFit="1" customWidth="1"/>
    <col min="15881" max="15881" width="6.5703125" style="53" customWidth="1"/>
    <col min="15882" max="15882" width="11.28515625" style="53" bestFit="1" customWidth="1"/>
    <col min="15883" max="15883" width="0.28515625" style="53" customWidth="1"/>
    <col min="15884" max="15884" width="7.7109375" style="53" customWidth="1"/>
    <col min="15885" max="15885" width="8.85546875" style="53" customWidth="1"/>
    <col min="15886" max="15886" width="10.28515625" style="53" bestFit="1" customWidth="1"/>
    <col min="15887" max="15887" width="9.140625" style="53"/>
    <col min="15888" max="15889" width="9.28515625" style="53" bestFit="1" customWidth="1"/>
    <col min="15890" max="16125" width="9.140625" style="53"/>
    <col min="16126" max="16126" width="3.42578125" style="53" customWidth="1"/>
    <col min="16127" max="16127" width="13.140625" style="53" customWidth="1"/>
    <col min="16128" max="16128" width="24.42578125" style="53" customWidth="1"/>
    <col min="16129" max="16129" width="14.42578125" style="53" bestFit="1" customWidth="1"/>
    <col min="16130" max="16130" width="30.85546875" style="53" bestFit="1" customWidth="1"/>
    <col min="16131" max="16131" width="15.7109375" style="53" customWidth="1"/>
    <col min="16132" max="16132" width="0.42578125" style="53" customWidth="1"/>
    <col min="16133" max="16133" width="14.5703125" style="53" customWidth="1"/>
    <col min="16134" max="16135" width="11.28515625" style="53" customWidth="1"/>
    <col min="16136" max="16136" width="11.28515625" style="53" bestFit="1" customWidth="1"/>
    <col min="16137" max="16137" width="6.5703125" style="53" customWidth="1"/>
    <col min="16138" max="16138" width="11.28515625" style="53" bestFit="1" customWidth="1"/>
    <col min="16139" max="16139" width="0.28515625" style="53" customWidth="1"/>
    <col min="16140" max="16140" width="7.7109375" style="53" customWidth="1"/>
    <col min="16141" max="16141" width="8.85546875" style="53" customWidth="1"/>
    <col min="16142" max="16142" width="10.28515625" style="53" bestFit="1" customWidth="1"/>
    <col min="16143" max="16143" width="9.140625" style="53"/>
    <col min="16144" max="16145" width="9.28515625" style="53" bestFit="1" customWidth="1"/>
    <col min="16146" max="16384" width="9.140625" style="53"/>
  </cols>
  <sheetData>
    <row r="1" spans="1:68" s="38" customFormat="1" ht="39" customHeight="1" x14ac:dyDescent="0.2">
      <c r="A1" s="38" t="s">
        <v>40</v>
      </c>
      <c r="B1" s="47" t="s">
        <v>1</v>
      </c>
      <c r="C1" s="38" t="s">
        <v>41</v>
      </c>
      <c r="D1" s="38" t="s">
        <v>2</v>
      </c>
      <c r="E1" s="38" t="s">
        <v>42</v>
      </c>
      <c r="F1" s="38" t="s">
        <v>43</v>
      </c>
      <c r="G1" s="39" t="s">
        <v>44</v>
      </c>
      <c r="H1" s="172" t="s">
        <v>45</v>
      </c>
      <c r="I1" s="40" t="s">
        <v>493</v>
      </c>
      <c r="J1" s="41" t="s">
        <v>46</v>
      </c>
      <c r="K1" s="42" t="s">
        <v>8</v>
      </c>
      <c r="L1" s="174" t="s">
        <v>491</v>
      </c>
      <c r="M1" s="43" t="s">
        <v>47</v>
      </c>
      <c r="N1" s="44"/>
      <c r="O1" s="45"/>
      <c r="P1" s="44"/>
      <c r="Q1" s="44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</row>
    <row r="2" spans="1:68" s="46" customFormat="1" ht="18" customHeight="1" x14ac:dyDescent="0.25">
      <c r="B2" s="47"/>
      <c r="C2" s="38"/>
      <c r="D2" s="47"/>
      <c r="E2" s="47"/>
      <c r="G2" s="48"/>
      <c r="H2" s="173">
        <v>41073.360000000001</v>
      </c>
      <c r="I2" s="49"/>
      <c r="J2" s="50"/>
      <c r="K2" s="51"/>
      <c r="L2" s="51"/>
      <c r="M2" s="16"/>
      <c r="N2" s="52"/>
      <c r="O2"/>
      <c r="P2" s="52"/>
      <c r="Q2" s="5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</row>
    <row r="3" spans="1:68" ht="21.95" customHeight="1" x14ac:dyDescent="0.25">
      <c r="A3" s="53">
        <v>1</v>
      </c>
      <c r="B3" s="140" t="s">
        <v>13</v>
      </c>
      <c r="C3" s="9" t="s">
        <v>48</v>
      </c>
      <c r="D3" s="23" t="s">
        <v>49</v>
      </c>
      <c r="E3" s="23" t="s">
        <v>50</v>
      </c>
      <c r="F3" s="54" t="s">
        <v>51</v>
      </c>
      <c r="G3" s="55">
        <v>32235.56</v>
      </c>
      <c r="H3" s="56">
        <v>3788</v>
      </c>
      <c r="I3" s="56">
        <f>G3-H3</f>
        <v>28447.56</v>
      </c>
      <c r="J3" s="57">
        <f>I3*4%</f>
        <v>1137.9024000000002</v>
      </c>
      <c r="K3" s="58">
        <v>2</v>
      </c>
      <c r="L3" s="57">
        <f>I3-J3-K3</f>
        <v>27307.657600000002</v>
      </c>
      <c r="M3" s="43">
        <v>14</v>
      </c>
    </row>
    <row r="4" spans="1:68" ht="21.95" customHeight="1" x14ac:dyDescent="0.25">
      <c r="A4" s="53">
        <v>2</v>
      </c>
      <c r="B4" s="140" t="s">
        <v>18</v>
      </c>
      <c r="C4" s="9" t="s">
        <v>48</v>
      </c>
      <c r="D4" s="59" t="s">
        <v>52</v>
      </c>
      <c r="E4" s="59" t="s">
        <v>50</v>
      </c>
      <c r="F4" s="60" t="s">
        <v>53</v>
      </c>
      <c r="G4" s="61">
        <v>25504.560000000001</v>
      </c>
      <c r="H4" s="62">
        <v>3329</v>
      </c>
      <c r="I4" s="62">
        <f t="shared" ref="I4:I22" si="0">G4-H4</f>
        <v>22175.56</v>
      </c>
      <c r="J4" s="63">
        <v>0</v>
      </c>
      <c r="K4" s="64">
        <v>0</v>
      </c>
      <c r="L4" s="57">
        <f t="shared" ref="L4:L22" si="1">I4-J4-K4</f>
        <v>22175.56</v>
      </c>
      <c r="M4" s="43">
        <v>15</v>
      </c>
    </row>
    <row r="5" spans="1:68" ht="21.95" customHeight="1" x14ac:dyDescent="0.25">
      <c r="A5" s="53">
        <v>3</v>
      </c>
      <c r="B5" s="140" t="s">
        <v>54</v>
      </c>
      <c r="C5" s="9" t="s">
        <v>48</v>
      </c>
      <c r="D5" s="23" t="s">
        <v>55</v>
      </c>
      <c r="E5" s="23" t="s">
        <v>56</v>
      </c>
      <c r="F5" s="54" t="s">
        <v>57</v>
      </c>
      <c r="G5" s="65">
        <v>25077.66</v>
      </c>
      <c r="H5" s="56">
        <v>3214</v>
      </c>
      <c r="I5" s="56">
        <f t="shared" si="0"/>
        <v>21863.66</v>
      </c>
      <c r="J5" s="57">
        <f t="shared" ref="J5:J22" si="2">I5*4%</f>
        <v>874.54640000000006</v>
      </c>
      <c r="K5" s="58">
        <v>2</v>
      </c>
      <c r="L5" s="57">
        <f t="shared" si="1"/>
        <v>20987.113600000001</v>
      </c>
      <c r="M5" s="43">
        <v>16</v>
      </c>
    </row>
    <row r="6" spans="1:68" ht="21.95" customHeight="1" x14ac:dyDescent="0.25">
      <c r="A6" s="53">
        <v>4</v>
      </c>
      <c r="B6" s="140" t="s">
        <v>58</v>
      </c>
      <c r="C6" s="9" t="s">
        <v>48</v>
      </c>
      <c r="D6" s="23" t="s">
        <v>59</v>
      </c>
      <c r="E6" s="23" t="s">
        <v>60</v>
      </c>
      <c r="F6" s="54" t="s">
        <v>61</v>
      </c>
      <c r="G6" s="65">
        <v>23644.91</v>
      </c>
      <c r="H6" s="56">
        <v>2717</v>
      </c>
      <c r="I6" s="56">
        <f t="shared" si="0"/>
        <v>20927.91</v>
      </c>
      <c r="J6" s="57">
        <f t="shared" si="2"/>
        <v>837.1164</v>
      </c>
      <c r="K6" s="58">
        <v>2</v>
      </c>
      <c r="L6" s="57">
        <f t="shared" si="1"/>
        <v>20088.793600000001</v>
      </c>
      <c r="M6" s="43">
        <v>17</v>
      </c>
    </row>
    <row r="7" spans="1:68" ht="21.95" customHeight="1" x14ac:dyDescent="0.25">
      <c r="A7" s="53">
        <v>5</v>
      </c>
      <c r="B7" s="140" t="s">
        <v>27</v>
      </c>
      <c r="C7" s="9" t="s">
        <v>48</v>
      </c>
      <c r="D7" s="23" t="s">
        <v>28</v>
      </c>
      <c r="E7" s="23" t="s">
        <v>62</v>
      </c>
      <c r="F7" s="54" t="s">
        <v>63</v>
      </c>
      <c r="G7" s="66">
        <v>42697.56</v>
      </c>
      <c r="H7" s="56">
        <v>5356</v>
      </c>
      <c r="I7" s="56">
        <f t="shared" si="0"/>
        <v>37341.56</v>
      </c>
      <c r="J7" s="57">
        <f t="shared" si="2"/>
        <v>1493.6623999999999</v>
      </c>
      <c r="K7" s="58">
        <v>2</v>
      </c>
      <c r="L7" s="57">
        <f t="shared" si="1"/>
        <v>35845.897599999997</v>
      </c>
      <c r="M7" s="43">
        <v>18</v>
      </c>
    </row>
    <row r="8" spans="1:68" ht="21.95" customHeight="1" x14ac:dyDescent="0.25">
      <c r="A8" s="53">
        <v>6</v>
      </c>
      <c r="B8" s="140" t="s">
        <v>20</v>
      </c>
      <c r="C8" s="9" t="s">
        <v>48</v>
      </c>
      <c r="D8" s="11" t="s">
        <v>64</v>
      </c>
      <c r="E8" s="11" t="s">
        <v>22</v>
      </c>
      <c r="F8" s="67" t="s">
        <v>65</v>
      </c>
      <c r="G8" s="66">
        <v>5305.71</v>
      </c>
      <c r="H8" s="56">
        <v>500</v>
      </c>
      <c r="I8" s="56">
        <f t="shared" si="0"/>
        <v>4805.71</v>
      </c>
      <c r="J8" s="57">
        <f t="shared" si="2"/>
        <v>192.22839999999999</v>
      </c>
      <c r="K8" s="58">
        <v>2</v>
      </c>
      <c r="L8" s="57">
        <f t="shared" si="1"/>
        <v>4611.4816000000001</v>
      </c>
      <c r="M8" s="43">
        <v>19</v>
      </c>
    </row>
    <row r="9" spans="1:68" ht="21.95" customHeight="1" x14ac:dyDescent="0.25">
      <c r="A9" s="53">
        <v>7</v>
      </c>
      <c r="B9" s="140" t="s">
        <v>24</v>
      </c>
      <c r="C9" s="9" t="s">
        <v>48</v>
      </c>
      <c r="D9" s="68" t="s">
        <v>66</v>
      </c>
      <c r="E9" s="23" t="s">
        <v>26</v>
      </c>
      <c r="F9" s="54" t="s">
        <v>67</v>
      </c>
      <c r="G9" s="66">
        <v>32235.56</v>
      </c>
      <c r="H9" s="56">
        <v>3979</v>
      </c>
      <c r="I9" s="56">
        <f t="shared" si="0"/>
        <v>28256.560000000001</v>
      </c>
      <c r="J9" s="57">
        <f t="shared" si="2"/>
        <v>1130.2624000000001</v>
      </c>
      <c r="K9" s="58">
        <v>2</v>
      </c>
      <c r="L9" s="57">
        <f t="shared" si="1"/>
        <v>27124.297600000002</v>
      </c>
      <c r="M9" s="43">
        <v>20</v>
      </c>
    </row>
    <row r="10" spans="1:68" ht="21.95" customHeight="1" x14ac:dyDescent="0.25">
      <c r="A10" s="53">
        <v>8</v>
      </c>
      <c r="B10" s="140" t="s">
        <v>27</v>
      </c>
      <c r="C10" s="9" t="s">
        <v>48</v>
      </c>
      <c r="D10" s="23" t="s">
        <v>28</v>
      </c>
      <c r="E10" s="23" t="s">
        <v>26</v>
      </c>
      <c r="F10" s="54" t="s">
        <v>68</v>
      </c>
      <c r="G10" s="66">
        <v>27077.66</v>
      </c>
      <c r="H10" s="56">
        <v>3214</v>
      </c>
      <c r="I10" s="56">
        <f t="shared" si="0"/>
        <v>23863.66</v>
      </c>
      <c r="J10" s="57">
        <f t="shared" si="2"/>
        <v>954.54640000000006</v>
      </c>
      <c r="K10" s="58">
        <v>2</v>
      </c>
      <c r="L10" s="57">
        <f t="shared" si="1"/>
        <v>22907.113600000001</v>
      </c>
      <c r="M10" s="43">
        <v>21</v>
      </c>
    </row>
    <row r="11" spans="1:68" ht="21.95" customHeight="1" x14ac:dyDescent="0.25">
      <c r="A11" s="53">
        <v>9</v>
      </c>
      <c r="B11" s="141" t="s">
        <v>35</v>
      </c>
      <c r="C11" s="18" t="s">
        <v>48</v>
      </c>
      <c r="D11" s="23" t="s">
        <v>36</v>
      </c>
      <c r="E11" s="23" t="s">
        <v>32</v>
      </c>
      <c r="F11" s="54" t="s">
        <v>69</v>
      </c>
      <c r="G11" s="66">
        <v>18773.560000000001</v>
      </c>
      <c r="H11" s="56">
        <v>2144</v>
      </c>
      <c r="I11" s="56">
        <f t="shared" si="0"/>
        <v>16629.560000000001</v>
      </c>
      <c r="J11" s="57">
        <f t="shared" si="2"/>
        <v>665.18240000000003</v>
      </c>
      <c r="K11" s="58">
        <v>2</v>
      </c>
      <c r="L11" s="57">
        <f t="shared" si="1"/>
        <v>15962.377600000002</v>
      </c>
      <c r="M11" s="43">
        <v>22</v>
      </c>
    </row>
    <row r="12" spans="1:68" ht="21.95" customHeight="1" x14ac:dyDescent="0.25">
      <c r="A12" s="53">
        <v>10</v>
      </c>
      <c r="B12" s="140" t="s">
        <v>29</v>
      </c>
      <c r="C12" s="9" t="s">
        <v>48</v>
      </c>
      <c r="D12" s="69" t="s">
        <v>30</v>
      </c>
      <c r="E12" s="11" t="s">
        <v>32</v>
      </c>
      <c r="F12" s="54" t="s">
        <v>70</v>
      </c>
      <c r="G12" s="66">
        <v>36533.81</v>
      </c>
      <c r="H12" s="56">
        <v>4706</v>
      </c>
      <c r="I12" s="56">
        <f t="shared" si="0"/>
        <v>31827.809999999998</v>
      </c>
      <c r="J12" s="57">
        <f t="shared" si="2"/>
        <v>1273.1124</v>
      </c>
      <c r="K12" s="58">
        <v>2</v>
      </c>
      <c r="L12" s="57">
        <f t="shared" si="1"/>
        <v>30552.6976</v>
      </c>
      <c r="M12" s="43">
        <v>23</v>
      </c>
    </row>
    <row r="13" spans="1:68" ht="21.95" customHeight="1" x14ac:dyDescent="0.25">
      <c r="A13" s="53">
        <v>11</v>
      </c>
      <c r="B13" s="140" t="s">
        <v>27</v>
      </c>
      <c r="C13" s="9" t="s">
        <v>48</v>
      </c>
      <c r="D13" s="23" t="s">
        <v>28</v>
      </c>
      <c r="E13" s="23" t="s">
        <v>32</v>
      </c>
      <c r="F13" s="54" t="s">
        <v>71</v>
      </c>
      <c r="G13" s="66">
        <v>4298.25</v>
      </c>
      <c r="H13" s="56">
        <v>2106</v>
      </c>
      <c r="I13" s="56">
        <f t="shared" si="0"/>
        <v>2192.25</v>
      </c>
      <c r="J13" s="57">
        <f t="shared" si="2"/>
        <v>87.69</v>
      </c>
      <c r="K13" s="58">
        <v>2</v>
      </c>
      <c r="L13" s="57">
        <f t="shared" si="1"/>
        <v>2102.56</v>
      </c>
      <c r="M13" s="43">
        <v>24</v>
      </c>
    </row>
    <row r="14" spans="1:68" ht="21.95" customHeight="1" x14ac:dyDescent="0.25">
      <c r="A14" s="53">
        <v>12</v>
      </c>
      <c r="B14" s="140" t="s">
        <v>18</v>
      </c>
      <c r="C14" s="9" t="s">
        <v>72</v>
      </c>
      <c r="D14" s="23" t="s">
        <v>52</v>
      </c>
      <c r="E14" s="23" t="s">
        <v>50</v>
      </c>
      <c r="F14" s="70" t="s">
        <v>73</v>
      </c>
      <c r="G14" s="71">
        <v>0</v>
      </c>
      <c r="H14" s="72">
        <v>500</v>
      </c>
      <c r="I14" s="56">
        <v>0</v>
      </c>
      <c r="J14" s="57">
        <v>0</v>
      </c>
      <c r="K14" s="58">
        <v>0</v>
      </c>
      <c r="L14" s="57">
        <v>0</v>
      </c>
      <c r="M14" s="43"/>
    </row>
    <row r="15" spans="1:68" ht="21.95" customHeight="1" x14ac:dyDescent="0.25">
      <c r="A15" s="53">
        <v>13</v>
      </c>
      <c r="B15" s="140" t="s">
        <v>74</v>
      </c>
      <c r="C15" s="9" t="s">
        <v>72</v>
      </c>
      <c r="D15" s="68" t="s">
        <v>75</v>
      </c>
      <c r="E15" s="68" t="s">
        <v>60</v>
      </c>
      <c r="F15" s="70" t="s">
        <v>76</v>
      </c>
      <c r="G15" s="73">
        <v>3000</v>
      </c>
      <c r="H15" s="56">
        <v>882</v>
      </c>
      <c r="I15" s="56">
        <f t="shared" si="0"/>
        <v>2118</v>
      </c>
      <c r="J15" s="57">
        <f t="shared" si="2"/>
        <v>84.72</v>
      </c>
      <c r="K15" s="58">
        <v>2</v>
      </c>
      <c r="L15" s="57">
        <f t="shared" si="1"/>
        <v>2031.28</v>
      </c>
      <c r="M15" s="43">
        <v>25</v>
      </c>
    </row>
    <row r="16" spans="1:68" ht="21.95" customHeight="1" x14ac:dyDescent="0.25">
      <c r="A16" s="53">
        <v>14</v>
      </c>
      <c r="B16" s="142" t="s">
        <v>77</v>
      </c>
      <c r="C16" s="9" t="s">
        <v>78</v>
      </c>
      <c r="D16" s="74" t="s">
        <v>79</v>
      </c>
      <c r="E16" s="68" t="s">
        <v>80</v>
      </c>
      <c r="F16" s="70"/>
      <c r="G16" s="73">
        <v>5305.71</v>
      </c>
      <c r="H16" s="56">
        <v>1915</v>
      </c>
      <c r="I16" s="56">
        <f t="shared" si="0"/>
        <v>3390.71</v>
      </c>
      <c r="J16" s="57">
        <f t="shared" si="2"/>
        <v>135.6284</v>
      </c>
      <c r="K16" s="58">
        <v>2</v>
      </c>
      <c r="L16" s="57">
        <f t="shared" si="1"/>
        <v>3253.0816</v>
      </c>
      <c r="M16" s="43">
        <v>26</v>
      </c>
    </row>
    <row r="17" spans="1:13" ht="21.95" customHeight="1" x14ac:dyDescent="0.25">
      <c r="A17" s="53">
        <v>15</v>
      </c>
      <c r="B17" s="140" t="s">
        <v>24</v>
      </c>
      <c r="C17" s="9" t="s">
        <v>81</v>
      </c>
      <c r="D17" s="68" t="s">
        <v>66</v>
      </c>
      <c r="E17" s="68" t="s">
        <v>26</v>
      </c>
      <c r="F17" s="70" t="s">
        <v>67</v>
      </c>
      <c r="G17" s="73">
        <v>8011.7</v>
      </c>
      <c r="H17" s="56">
        <v>459</v>
      </c>
      <c r="I17" s="56">
        <f t="shared" si="0"/>
        <v>7552.7</v>
      </c>
      <c r="J17" s="57">
        <f t="shared" si="2"/>
        <v>302.108</v>
      </c>
      <c r="K17" s="58">
        <v>2</v>
      </c>
      <c r="L17" s="57">
        <f t="shared" si="1"/>
        <v>7248.5919999999996</v>
      </c>
      <c r="M17" s="43">
        <v>27</v>
      </c>
    </row>
    <row r="18" spans="1:13" ht="21.95" customHeight="1" x14ac:dyDescent="0.25">
      <c r="A18" s="53">
        <v>16</v>
      </c>
      <c r="B18" s="140" t="s">
        <v>29</v>
      </c>
      <c r="C18" s="9" t="s">
        <v>81</v>
      </c>
      <c r="D18" s="69" t="s">
        <v>30</v>
      </c>
      <c r="E18" s="68" t="s">
        <v>32</v>
      </c>
      <c r="F18" s="70" t="s">
        <v>82</v>
      </c>
      <c r="G18" s="73">
        <v>13042.56</v>
      </c>
      <c r="H18" s="56">
        <v>500</v>
      </c>
      <c r="I18" s="56">
        <f t="shared" si="0"/>
        <v>12542.56</v>
      </c>
      <c r="J18" s="57">
        <f t="shared" si="2"/>
        <v>501.70240000000001</v>
      </c>
      <c r="K18" s="58">
        <v>2</v>
      </c>
      <c r="L18" s="57">
        <f t="shared" si="1"/>
        <v>12038.857599999999</v>
      </c>
      <c r="M18" s="43">
        <v>28</v>
      </c>
    </row>
    <row r="19" spans="1:13" ht="21.95" customHeight="1" x14ac:dyDescent="0.25">
      <c r="A19" s="53">
        <v>17</v>
      </c>
      <c r="B19" s="140" t="s">
        <v>83</v>
      </c>
      <c r="C19" s="68" t="s">
        <v>84</v>
      </c>
      <c r="D19" s="171" t="s">
        <v>85</v>
      </c>
      <c r="E19" s="68" t="s">
        <v>32</v>
      </c>
      <c r="F19" s="70" t="s">
        <v>70</v>
      </c>
      <c r="G19" s="73">
        <v>5305.71</v>
      </c>
      <c r="H19" s="56">
        <v>844</v>
      </c>
      <c r="I19" s="56">
        <f t="shared" si="0"/>
        <v>4461.71</v>
      </c>
      <c r="J19" s="57">
        <f t="shared" si="2"/>
        <v>178.4684</v>
      </c>
      <c r="K19" s="58">
        <v>2</v>
      </c>
      <c r="L19" s="57">
        <f t="shared" si="1"/>
        <v>4281.2416000000003</v>
      </c>
      <c r="M19" s="43">
        <v>29</v>
      </c>
    </row>
    <row r="20" spans="1:13" ht="21.95" customHeight="1" x14ac:dyDescent="0.25">
      <c r="A20" s="53">
        <v>18</v>
      </c>
      <c r="B20" s="140" t="s">
        <v>29</v>
      </c>
      <c r="C20" s="9" t="s">
        <v>78</v>
      </c>
      <c r="D20" s="69" t="s">
        <v>30</v>
      </c>
      <c r="E20" s="68" t="s">
        <v>32</v>
      </c>
      <c r="F20" s="70" t="s">
        <v>82</v>
      </c>
      <c r="G20" s="73">
        <v>4000</v>
      </c>
      <c r="H20" s="56">
        <v>421</v>
      </c>
      <c r="I20" s="56">
        <f t="shared" si="0"/>
        <v>3579</v>
      </c>
      <c r="J20" s="57">
        <f t="shared" si="2"/>
        <v>143.16</v>
      </c>
      <c r="K20" s="58">
        <v>2</v>
      </c>
      <c r="L20" s="57">
        <f t="shared" si="1"/>
        <v>3433.84</v>
      </c>
      <c r="M20" s="43">
        <v>30</v>
      </c>
    </row>
    <row r="21" spans="1:13" ht="21.95" customHeight="1" x14ac:dyDescent="0.25">
      <c r="A21" s="53">
        <v>19</v>
      </c>
      <c r="B21" s="140" t="s">
        <v>29</v>
      </c>
      <c r="C21" s="9" t="s">
        <v>72</v>
      </c>
      <c r="D21" s="69" t="s">
        <v>30</v>
      </c>
      <c r="E21" s="68" t="s">
        <v>32</v>
      </c>
      <c r="F21" s="70" t="s">
        <v>82</v>
      </c>
      <c r="G21" s="73">
        <v>5731</v>
      </c>
      <c r="H21" s="56">
        <v>499.36</v>
      </c>
      <c r="I21" s="56">
        <f t="shared" si="0"/>
        <v>5231.6400000000003</v>
      </c>
      <c r="J21" s="57">
        <f t="shared" si="2"/>
        <v>209.26560000000001</v>
      </c>
      <c r="K21" s="58">
        <v>2</v>
      </c>
      <c r="L21" s="57">
        <f t="shared" si="1"/>
        <v>5020.3744000000006</v>
      </c>
      <c r="M21" s="43">
        <v>31</v>
      </c>
    </row>
    <row r="22" spans="1:13" ht="21.95" customHeight="1" x14ac:dyDescent="0.25">
      <c r="A22" s="53">
        <v>20</v>
      </c>
      <c r="B22" s="143" t="s">
        <v>86</v>
      </c>
      <c r="C22" s="75" t="s">
        <v>78</v>
      </c>
      <c r="D22" s="76" t="s">
        <v>87</v>
      </c>
      <c r="E22" s="11" t="s">
        <v>32</v>
      </c>
      <c r="G22" s="77">
        <v>11036.71</v>
      </c>
      <c r="H22" s="56">
        <v>0</v>
      </c>
      <c r="I22" s="56">
        <f t="shared" si="0"/>
        <v>11036.71</v>
      </c>
      <c r="J22" s="57">
        <f t="shared" si="2"/>
        <v>441.46839999999997</v>
      </c>
      <c r="K22" s="58">
        <v>2</v>
      </c>
      <c r="L22" s="57">
        <f t="shared" si="1"/>
        <v>10593.241599999999</v>
      </c>
      <c r="M22" s="43">
        <v>32</v>
      </c>
    </row>
    <row r="23" spans="1:13" ht="21.95" customHeight="1" x14ac:dyDescent="0.25">
      <c r="E23" s="80" t="s">
        <v>37</v>
      </c>
      <c r="F23" s="81" t="s">
        <v>37</v>
      </c>
      <c r="G23" s="82">
        <f t="shared" ref="G23:L23" si="3">SUM(G3:G22)</f>
        <v>328818.19000000006</v>
      </c>
      <c r="H23" s="83">
        <f t="shared" si="3"/>
        <v>41073.360000000001</v>
      </c>
      <c r="I23" s="83">
        <f>SUM(I3:I22)</f>
        <v>288244.83000000007</v>
      </c>
      <c r="J23" s="83">
        <f t="shared" si="3"/>
        <v>10642.7708</v>
      </c>
      <c r="K23" s="83">
        <f t="shared" si="3"/>
        <v>36</v>
      </c>
      <c r="L23" s="83">
        <f t="shared" si="3"/>
        <v>277566.05920000002</v>
      </c>
      <c r="M23" s="16"/>
    </row>
    <row r="24" spans="1:13" customFormat="1" ht="15.75" customHeight="1" x14ac:dyDescent="0.25">
      <c r="B24" s="144"/>
      <c r="I24" s="36"/>
    </row>
    <row r="25" spans="1:13" customFormat="1" ht="14.25" customHeight="1" x14ac:dyDescent="0.25">
      <c r="B25" s="144"/>
      <c r="H25" s="52"/>
      <c r="J25" s="37" t="s">
        <v>38</v>
      </c>
    </row>
    <row r="26" spans="1:13" customFormat="1" ht="21.95" customHeight="1" x14ac:dyDescent="0.25">
      <c r="B26" s="144"/>
      <c r="H26" s="52"/>
      <c r="J26" s="37" t="s">
        <v>39</v>
      </c>
    </row>
    <row r="27" spans="1:13" customFormat="1" ht="21.95" customHeight="1" x14ac:dyDescent="0.25">
      <c r="B27" s="144"/>
      <c r="G27" s="84"/>
      <c r="H27" s="85"/>
      <c r="I27" s="36"/>
      <c r="J27" s="36"/>
    </row>
    <row r="28" spans="1:13" customFormat="1" ht="21.95" customHeight="1" x14ac:dyDescent="0.25">
      <c r="B28" s="144"/>
    </row>
    <row r="29" spans="1:13" customFormat="1" ht="21.95" customHeight="1" x14ac:dyDescent="0.25">
      <c r="B29" s="144"/>
    </row>
    <row r="30" spans="1:13" customFormat="1" ht="21.95" customHeight="1" x14ac:dyDescent="0.25">
      <c r="B30" s="144"/>
    </row>
    <row r="31" spans="1:13" customFormat="1" x14ac:dyDescent="0.25">
      <c r="B31" s="144"/>
    </row>
    <row r="32" spans="1:13" customFormat="1" x14ac:dyDescent="0.25">
      <c r="B32" s="144"/>
    </row>
    <row r="33" spans="2:2" customFormat="1" x14ac:dyDescent="0.25">
      <c r="B33" s="144"/>
    </row>
    <row r="34" spans="2:2" customFormat="1" x14ac:dyDescent="0.25">
      <c r="B34" s="144"/>
    </row>
    <row r="35" spans="2:2" customFormat="1" x14ac:dyDescent="0.25">
      <c r="B35" s="144"/>
    </row>
    <row r="36" spans="2:2" customFormat="1" x14ac:dyDescent="0.25">
      <c r="B36" s="144"/>
    </row>
    <row r="37" spans="2:2" customFormat="1" x14ac:dyDescent="0.25">
      <c r="B37" s="144"/>
    </row>
    <row r="38" spans="2:2" customFormat="1" x14ac:dyDescent="0.25">
      <c r="B38" s="144"/>
    </row>
    <row r="39" spans="2:2" customFormat="1" x14ac:dyDescent="0.25">
      <c r="B39" s="144"/>
    </row>
    <row r="40" spans="2:2" customFormat="1" x14ac:dyDescent="0.25">
      <c r="B40" s="144"/>
    </row>
    <row r="41" spans="2:2" customFormat="1" x14ac:dyDescent="0.25">
      <c r="B41" s="144"/>
    </row>
    <row r="42" spans="2:2" customFormat="1" x14ac:dyDescent="0.25">
      <c r="B42" s="144"/>
    </row>
    <row r="43" spans="2:2" customFormat="1" x14ac:dyDescent="0.25">
      <c r="B43" s="144"/>
    </row>
    <row r="44" spans="2:2" customFormat="1" x14ac:dyDescent="0.25">
      <c r="B44" s="144"/>
    </row>
    <row r="45" spans="2:2" customFormat="1" x14ac:dyDescent="0.25">
      <c r="B45" s="144"/>
    </row>
    <row r="46" spans="2:2" customFormat="1" x14ac:dyDescent="0.25">
      <c r="B46" s="144"/>
    </row>
    <row r="47" spans="2:2" customFormat="1" x14ac:dyDescent="0.25">
      <c r="B47" s="144"/>
    </row>
    <row r="48" spans="2:2" customFormat="1" x14ac:dyDescent="0.25">
      <c r="B48" s="144"/>
    </row>
    <row r="49" spans="2:2" customFormat="1" x14ac:dyDescent="0.25">
      <c r="B49" s="144"/>
    </row>
    <row r="50" spans="2:2" customFormat="1" x14ac:dyDescent="0.25">
      <c r="B50" s="144"/>
    </row>
    <row r="51" spans="2:2" customFormat="1" x14ac:dyDescent="0.25">
      <c r="B51" s="144"/>
    </row>
    <row r="52" spans="2:2" customFormat="1" x14ac:dyDescent="0.25">
      <c r="B52" s="144"/>
    </row>
    <row r="53" spans="2:2" customFormat="1" x14ac:dyDescent="0.25">
      <c r="B53" s="144"/>
    </row>
    <row r="54" spans="2:2" customFormat="1" x14ac:dyDescent="0.25">
      <c r="B54" s="144"/>
    </row>
    <row r="55" spans="2:2" customFormat="1" x14ac:dyDescent="0.25">
      <c r="B55" s="144"/>
    </row>
    <row r="56" spans="2:2" customFormat="1" x14ac:dyDescent="0.25">
      <c r="B56" s="144"/>
    </row>
    <row r="57" spans="2:2" customFormat="1" x14ac:dyDescent="0.25">
      <c r="B57" s="144"/>
    </row>
    <row r="58" spans="2:2" customFormat="1" x14ac:dyDescent="0.25">
      <c r="B58" s="144"/>
    </row>
    <row r="59" spans="2:2" customFormat="1" x14ac:dyDescent="0.25">
      <c r="B59" s="144"/>
    </row>
    <row r="60" spans="2:2" customFormat="1" x14ac:dyDescent="0.25">
      <c r="B60" s="144"/>
    </row>
    <row r="61" spans="2:2" customFormat="1" x14ac:dyDescent="0.25">
      <c r="B61" s="144"/>
    </row>
    <row r="62" spans="2:2" customFormat="1" x14ac:dyDescent="0.25">
      <c r="B62" s="144"/>
    </row>
    <row r="63" spans="2:2" customFormat="1" x14ac:dyDescent="0.25">
      <c r="B63" s="144"/>
    </row>
    <row r="64" spans="2:2" customFormat="1" x14ac:dyDescent="0.25">
      <c r="B64" s="144"/>
    </row>
    <row r="65" spans="2:2" customFormat="1" x14ac:dyDescent="0.25">
      <c r="B65" s="144"/>
    </row>
    <row r="66" spans="2:2" customFormat="1" x14ac:dyDescent="0.25">
      <c r="B66" s="144"/>
    </row>
    <row r="67" spans="2:2" customFormat="1" x14ac:dyDescent="0.25">
      <c r="B67" s="144"/>
    </row>
    <row r="68" spans="2:2" customFormat="1" x14ac:dyDescent="0.25">
      <c r="B68" s="144"/>
    </row>
    <row r="69" spans="2:2" customFormat="1" x14ac:dyDescent="0.25">
      <c r="B69" s="144"/>
    </row>
    <row r="70" spans="2:2" customFormat="1" x14ac:dyDescent="0.25">
      <c r="B70" s="144"/>
    </row>
    <row r="71" spans="2:2" customFormat="1" x14ac:dyDescent="0.25">
      <c r="B71" s="144"/>
    </row>
    <row r="72" spans="2:2" customFormat="1" x14ac:dyDescent="0.25">
      <c r="B72" s="144"/>
    </row>
    <row r="73" spans="2:2" customFormat="1" x14ac:dyDescent="0.25">
      <c r="B73" s="144"/>
    </row>
    <row r="74" spans="2:2" customFormat="1" x14ac:dyDescent="0.25">
      <c r="B74" s="144"/>
    </row>
    <row r="75" spans="2:2" customFormat="1" x14ac:dyDescent="0.25">
      <c r="B75" s="144"/>
    </row>
    <row r="76" spans="2:2" customFormat="1" x14ac:dyDescent="0.25">
      <c r="B76" s="144"/>
    </row>
    <row r="77" spans="2:2" customFormat="1" x14ac:dyDescent="0.25">
      <c r="B77" s="144"/>
    </row>
    <row r="78" spans="2:2" customFormat="1" x14ac:dyDescent="0.25">
      <c r="B78" s="144"/>
    </row>
    <row r="79" spans="2:2" customFormat="1" x14ac:dyDescent="0.25">
      <c r="B79" s="144"/>
    </row>
    <row r="80" spans="2:2" customFormat="1" x14ac:dyDescent="0.25">
      <c r="B80" s="144"/>
    </row>
    <row r="81" spans="2:2" customFormat="1" x14ac:dyDescent="0.25">
      <c r="B81" s="144"/>
    </row>
    <row r="82" spans="2:2" customFormat="1" x14ac:dyDescent="0.25">
      <c r="B82" s="144"/>
    </row>
    <row r="83" spans="2:2" customFormat="1" x14ac:dyDescent="0.25">
      <c r="B83" s="144"/>
    </row>
    <row r="84" spans="2:2" customFormat="1" x14ac:dyDescent="0.25">
      <c r="B84" s="144"/>
    </row>
    <row r="85" spans="2:2" customFormat="1" x14ac:dyDescent="0.25">
      <c r="B85" s="144"/>
    </row>
    <row r="86" spans="2:2" customFormat="1" x14ac:dyDescent="0.25">
      <c r="B86" s="144"/>
    </row>
    <row r="87" spans="2:2" customFormat="1" x14ac:dyDescent="0.25">
      <c r="B87" s="144"/>
    </row>
    <row r="88" spans="2:2" customFormat="1" x14ac:dyDescent="0.25">
      <c r="B88" s="144"/>
    </row>
    <row r="89" spans="2:2" customFormat="1" x14ac:dyDescent="0.25">
      <c r="B89" s="144"/>
    </row>
    <row r="90" spans="2:2" customFormat="1" x14ac:dyDescent="0.25">
      <c r="B90" s="144"/>
    </row>
    <row r="91" spans="2:2" customFormat="1" x14ac:dyDescent="0.25">
      <c r="B91" s="144"/>
    </row>
    <row r="92" spans="2:2" customFormat="1" x14ac:dyDescent="0.25">
      <c r="B92" s="144"/>
    </row>
    <row r="93" spans="2:2" customFormat="1" x14ac:dyDescent="0.25">
      <c r="B93" s="144"/>
    </row>
    <row r="94" spans="2:2" customFormat="1" x14ac:dyDescent="0.25">
      <c r="B94" s="144"/>
    </row>
    <row r="95" spans="2:2" customFormat="1" x14ac:dyDescent="0.25">
      <c r="B95" s="144"/>
    </row>
    <row r="96" spans="2:2" customFormat="1" x14ac:dyDescent="0.25">
      <c r="B96" s="144"/>
    </row>
    <row r="97" spans="2:2" customFormat="1" x14ac:dyDescent="0.25">
      <c r="B97" s="144"/>
    </row>
    <row r="98" spans="2:2" customFormat="1" x14ac:dyDescent="0.25">
      <c r="B98" s="144"/>
    </row>
    <row r="99" spans="2:2" customFormat="1" x14ac:dyDescent="0.25">
      <c r="B99" s="144"/>
    </row>
    <row r="100" spans="2:2" customFormat="1" x14ac:dyDescent="0.25">
      <c r="B100" s="144"/>
    </row>
    <row r="101" spans="2:2" customFormat="1" x14ac:dyDescent="0.25">
      <c r="B101" s="144"/>
    </row>
    <row r="102" spans="2:2" customFormat="1" x14ac:dyDescent="0.25">
      <c r="B102" s="144"/>
    </row>
    <row r="103" spans="2:2" customFormat="1" x14ac:dyDescent="0.25">
      <c r="B103" s="144"/>
    </row>
    <row r="104" spans="2:2" customFormat="1" x14ac:dyDescent="0.25">
      <c r="B104" s="144"/>
    </row>
    <row r="105" spans="2:2" customFormat="1" x14ac:dyDescent="0.25">
      <c r="B105" s="144"/>
    </row>
    <row r="106" spans="2:2" customFormat="1" x14ac:dyDescent="0.25">
      <c r="B106" s="144"/>
    </row>
    <row r="107" spans="2:2" customFormat="1" x14ac:dyDescent="0.25">
      <c r="B107" s="144"/>
    </row>
    <row r="108" spans="2:2" customFormat="1" x14ac:dyDescent="0.25">
      <c r="B108" s="144"/>
    </row>
    <row r="109" spans="2:2" customFormat="1" x14ac:dyDescent="0.25">
      <c r="B109" s="144"/>
    </row>
    <row r="110" spans="2:2" customFormat="1" x14ac:dyDescent="0.25">
      <c r="B110" s="144"/>
    </row>
    <row r="111" spans="2:2" customFormat="1" x14ac:dyDescent="0.25">
      <c r="B111" s="144"/>
    </row>
    <row r="112" spans="2:2" customFormat="1" x14ac:dyDescent="0.25">
      <c r="B112" s="144"/>
    </row>
    <row r="113" spans="2:2" customFormat="1" x14ac:dyDescent="0.25">
      <c r="B113" s="144"/>
    </row>
    <row r="114" spans="2:2" customFormat="1" x14ac:dyDescent="0.25">
      <c r="B114" s="144"/>
    </row>
    <row r="115" spans="2:2" customFormat="1" x14ac:dyDescent="0.25">
      <c r="B115" s="144"/>
    </row>
    <row r="116" spans="2:2" customFormat="1" x14ac:dyDescent="0.25">
      <c r="B116" s="144"/>
    </row>
    <row r="117" spans="2:2" customFormat="1" x14ac:dyDescent="0.25">
      <c r="B117" s="144"/>
    </row>
    <row r="118" spans="2:2" customFormat="1" x14ac:dyDescent="0.25">
      <c r="B118" s="144"/>
    </row>
    <row r="119" spans="2:2" customFormat="1" x14ac:dyDescent="0.25">
      <c r="B119" s="144"/>
    </row>
    <row r="120" spans="2:2" customFormat="1" x14ac:dyDescent="0.25">
      <c r="B120" s="144"/>
    </row>
    <row r="121" spans="2:2" customFormat="1" x14ac:dyDescent="0.25">
      <c r="B121" s="144"/>
    </row>
    <row r="122" spans="2:2" customFormat="1" x14ac:dyDescent="0.25">
      <c r="B122" s="144"/>
    </row>
    <row r="123" spans="2:2" customFormat="1" x14ac:dyDescent="0.25">
      <c r="B123" s="144"/>
    </row>
    <row r="124" spans="2:2" customFormat="1" x14ac:dyDescent="0.25">
      <c r="B124" s="144"/>
    </row>
    <row r="125" spans="2:2" customFormat="1" x14ac:dyDescent="0.25">
      <c r="B125" s="144"/>
    </row>
    <row r="126" spans="2:2" customFormat="1" x14ac:dyDescent="0.25">
      <c r="B126" s="144"/>
    </row>
    <row r="127" spans="2:2" customFormat="1" x14ac:dyDescent="0.25">
      <c r="B127" s="144"/>
    </row>
    <row r="128" spans="2:2" customFormat="1" x14ac:dyDescent="0.25">
      <c r="B128" s="144"/>
    </row>
    <row r="129" spans="2:2" customFormat="1" x14ac:dyDescent="0.25">
      <c r="B129" s="144"/>
    </row>
    <row r="130" spans="2:2" customFormat="1" x14ac:dyDescent="0.25">
      <c r="B130" s="144"/>
    </row>
    <row r="131" spans="2:2" customFormat="1" x14ac:dyDescent="0.25">
      <c r="B131" s="144"/>
    </row>
    <row r="132" spans="2:2" customFormat="1" x14ac:dyDescent="0.25">
      <c r="B132" s="144"/>
    </row>
    <row r="133" spans="2:2" customFormat="1" x14ac:dyDescent="0.25">
      <c r="B133" s="144"/>
    </row>
    <row r="134" spans="2:2" customFormat="1" x14ac:dyDescent="0.25">
      <c r="B134" s="144"/>
    </row>
    <row r="135" spans="2:2" customFormat="1" x14ac:dyDescent="0.25">
      <c r="B135" s="144"/>
    </row>
    <row r="136" spans="2:2" customFormat="1" x14ac:dyDescent="0.25">
      <c r="B136" s="144"/>
    </row>
    <row r="137" spans="2:2" customFormat="1" x14ac:dyDescent="0.25">
      <c r="B137" s="144"/>
    </row>
    <row r="138" spans="2:2" customFormat="1" x14ac:dyDescent="0.25">
      <c r="B138" s="144"/>
    </row>
    <row r="139" spans="2:2" customFormat="1" x14ac:dyDescent="0.25">
      <c r="B139" s="144"/>
    </row>
    <row r="140" spans="2:2" customFormat="1" x14ac:dyDescent="0.25">
      <c r="B140" s="144"/>
    </row>
    <row r="141" spans="2:2" customFormat="1" x14ac:dyDescent="0.25">
      <c r="B141" s="144"/>
    </row>
    <row r="142" spans="2:2" customFormat="1" x14ac:dyDescent="0.25">
      <c r="B142" s="144"/>
    </row>
    <row r="143" spans="2:2" customFormat="1" x14ac:dyDescent="0.25">
      <c r="B143" s="144"/>
    </row>
    <row r="144" spans="2:2" customFormat="1" x14ac:dyDescent="0.25">
      <c r="B144" s="144"/>
    </row>
    <row r="145" spans="2:2" customFormat="1" x14ac:dyDescent="0.25">
      <c r="B145" s="144"/>
    </row>
    <row r="146" spans="2:2" customFormat="1" x14ac:dyDescent="0.25">
      <c r="B146" s="144"/>
    </row>
    <row r="147" spans="2:2" customFormat="1" x14ac:dyDescent="0.25">
      <c r="B147" s="144"/>
    </row>
    <row r="148" spans="2:2" customFormat="1" x14ac:dyDescent="0.25">
      <c r="B148" s="144"/>
    </row>
    <row r="149" spans="2:2" customFormat="1" x14ac:dyDescent="0.25">
      <c r="B149" s="144"/>
    </row>
    <row r="150" spans="2:2" customFormat="1" x14ac:dyDescent="0.25">
      <c r="B150" s="144"/>
    </row>
    <row r="151" spans="2:2" customFormat="1" x14ac:dyDescent="0.25">
      <c r="B151" s="144"/>
    </row>
    <row r="152" spans="2:2" customFormat="1" x14ac:dyDescent="0.25">
      <c r="B152" s="144"/>
    </row>
    <row r="153" spans="2:2" customFormat="1" x14ac:dyDescent="0.25">
      <c r="B153" s="144"/>
    </row>
    <row r="154" spans="2:2" customFormat="1" x14ac:dyDescent="0.25">
      <c r="B154" s="144"/>
    </row>
    <row r="155" spans="2:2" customFormat="1" x14ac:dyDescent="0.25">
      <c r="B155" s="144"/>
    </row>
    <row r="156" spans="2:2" customFormat="1" x14ac:dyDescent="0.25">
      <c r="B156" s="144"/>
    </row>
    <row r="157" spans="2:2" customFormat="1" x14ac:dyDescent="0.25">
      <c r="B157" s="144"/>
    </row>
    <row r="158" spans="2:2" customFormat="1" x14ac:dyDescent="0.25">
      <c r="B158" s="144"/>
    </row>
    <row r="159" spans="2:2" customFormat="1" x14ac:dyDescent="0.25">
      <c r="B159" s="144"/>
    </row>
    <row r="160" spans="2:2" customFormat="1" x14ac:dyDescent="0.25">
      <c r="B160" s="144"/>
    </row>
    <row r="161" spans="2:2" customFormat="1" x14ac:dyDescent="0.25">
      <c r="B161" s="144"/>
    </row>
    <row r="162" spans="2:2" customFormat="1" x14ac:dyDescent="0.25">
      <c r="B162" s="144"/>
    </row>
    <row r="163" spans="2:2" customFormat="1" x14ac:dyDescent="0.25">
      <c r="B163" s="144"/>
    </row>
    <row r="164" spans="2:2" customFormat="1" x14ac:dyDescent="0.25">
      <c r="B164" s="144"/>
    </row>
    <row r="165" spans="2:2" customFormat="1" x14ac:dyDescent="0.25">
      <c r="B165" s="144"/>
    </row>
    <row r="166" spans="2:2" customFormat="1" x14ac:dyDescent="0.25">
      <c r="B166" s="144"/>
    </row>
    <row r="167" spans="2:2" customFormat="1" x14ac:dyDescent="0.25">
      <c r="B167" s="144"/>
    </row>
    <row r="168" spans="2:2" customFormat="1" x14ac:dyDescent="0.25">
      <c r="B168" s="144"/>
    </row>
    <row r="169" spans="2:2" customFormat="1" x14ac:dyDescent="0.25">
      <c r="B169" s="144"/>
    </row>
    <row r="170" spans="2:2" customFormat="1" x14ac:dyDescent="0.25">
      <c r="B170" s="144"/>
    </row>
    <row r="171" spans="2:2" customFormat="1" x14ac:dyDescent="0.25">
      <c r="B171" s="144"/>
    </row>
    <row r="172" spans="2:2" customFormat="1" x14ac:dyDescent="0.25">
      <c r="B172" s="144"/>
    </row>
    <row r="173" spans="2:2" customFormat="1" x14ac:dyDescent="0.25">
      <c r="B173" s="144"/>
    </row>
    <row r="174" spans="2:2" customFormat="1" x14ac:dyDescent="0.25">
      <c r="B174" s="144"/>
    </row>
    <row r="175" spans="2:2" customFormat="1" x14ac:dyDescent="0.25">
      <c r="B175" s="144"/>
    </row>
    <row r="176" spans="2:2" customFormat="1" x14ac:dyDescent="0.25">
      <c r="B176" s="144"/>
    </row>
    <row r="177" spans="2:2" customFormat="1" x14ac:dyDescent="0.25">
      <c r="B177" s="144"/>
    </row>
    <row r="178" spans="2:2" customFormat="1" x14ac:dyDescent="0.25">
      <c r="B178" s="144"/>
    </row>
    <row r="179" spans="2:2" customFormat="1" x14ac:dyDescent="0.25">
      <c r="B179" s="144"/>
    </row>
    <row r="180" spans="2:2" customFormat="1" x14ac:dyDescent="0.25">
      <c r="B180" s="144"/>
    </row>
    <row r="181" spans="2:2" customFormat="1" x14ac:dyDescent="0.25">
      <c r="B181" s="144"/>
    </row>
    <row r="182" spans="2:2" customFormat="1" x14ac:dyDescent="0.25">
      <c r="B182" s="144"/>
    </row>
    <row r="183" spans="2:2" customFormat="1" x14ac:dyDescent="0.25">
      <c r="B183" s="144"/>
    </row>
    <row r="184" spans="2:2" customFormat="1" x14ac:dyDescent="0.25">
      <c r="B184" s="144"/>
    </row>
    <row r="185" spans="2:2" customFormat="1" x14ac:dyDescent="0.25">
      <c r="B185" s="144"/>
    </row>
    <row r="186" spans="2:2" customFormat="1" x14ac:dyDescent="0.25">
      <c r="B186" s="144"/>
    </row>
    <row r="187" spans="2:2" customFormat="1" x14ac:dyDescent="0.25">
      <c r="B187" s="144"/>
    </row>
    <row r="188" spans="2:2" customFormat="1" x14ac:dyDescent="0.25">
      <c r="B188" s="144"/>
    </row>
    <row r="189" spans="2:2" customFormat="1" x14ac:dyDescent="0.25">
      <c r="B189" s="144"/>
    </row>
    <row r="190" spans="2:2" customFormat="1" x14ac:dyDescent="0.25">
      <c r="B190" s="144"/>
    </row>
    <row r="191" spans="2:2" customFormat="1" x14ac:dyDescent="0.25">
      <c r="B191" s="144"/>
    </row>
    <row r="192" spans="2:2" customFormat="1" x14ac:dyDescent="0.25">
      <c r="B192" s="144"/>
    </row>
    <row r="193" spans="2:2" customFormat="1" x14ac:dyDescent="0.25">
      <c r="B193" s="144"/>
    </row>
    <row r="194" spans="2:2" customFormat="1" x14ac:dyDescent="0.25">
      <c r="B194" s="144"/>
    </row>
    <row r="195" spans="2:2" customFormat="1" x14ac:dyDescent="0.25">
      <c r="B195" s="144"/>
    </row>
    <row r="196" spans="2:2" customFormat="1" x14ac:dyDescent="0.25">
      <c r="B196" s="144"/>
    </row>
    <row r="197" spans="2:2" customFormat="1" x14ac:dyDescent="0.25">
      <c r="B197" s="144"/>
    </row>
    <row r="198" spans="2:2" customFormat="1" x14ac:dyDescent="0.25">
      <c r="B198" s="144"/>
    </row>
    <row r="199" spans="2:2" customFormat="1" x14ac:dyDescent="0.25">
      <c r="B199" s="144"/>
    </row>
    <row r="200" spans="2:2" customFormat="1" x14ac:dyDescent="0.25">
      <c r="B200" s="144"/>
    </row>
    <row r="201" spans="2:2" customFormat="1" x14ac:dyDescent="0.25">
      <c r="B201" s="144"/>
    </row>
    <row r="202" spans="2:2" customFormat="1" x14ac:dyDescent="0.25">
      <c r="B202" s="144"/>
    </row>
    <row r="203" spans="2:2" customFormat="1" x14ac:dyDescent="0.25">
      <c r="B203" s="144"/>
    </row>
    <row r="204" spans="2:2" customFormat="1" x14ac:dyDescent="0.25">
      <c r="B204" s="144"/>
    </row>
    <row r="205" spans="2:2" customFormat="1" x14ac:dyDescent="0.25">
      <c r="B205" s="144"/>
    </row>
    <row r="206" spans="2:2" customFormat="1" x14ac:dyDescent="0.25">
      <c r="B206" s="144"/>
    </row>
    <row r="207" spans="2:2" customFormat="1" x14ac:dyDescent="0.25">
      <c r="B207" s="144"/>
    </row>
    <row r="208" spans="2:2" customFormat="1" x14ac:dyDescent="0.25">
      <c r="B208" s="144"/>
    </row>
    <row r="209" spans="2:2" customFormat="1" x14ac:dyDescent="0.25">
      <c r="B209" s="144"/>
    </row>
  </sheetData>
  <pageMargins left="0" right="0" top="0.55118110236220474" bottom="0.15748031496062992" header="0.11811023622047245" footer="0.11811023622047245"/>
  <pageSetup paperSize="9" scale="95" orientation="landscape" r:id="rId1"/>
  <headerFooter>
    <oddHeader>&amp;CContributi scuole paritarie- Secondarie di 1° e 2° grado anno sc. 2014-2015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Infanzia</vt:lpstr>
      <vt:lpstr>Primaria</vt:lpstr>
      <vt:lpstr>sc.sec.1° e 2° grado</vt:lpstr>
      <vt:lpstr>Infanzia!Titoli_stampa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2015-07-03T09:01:03Z</cp:lastPrinted>
  <dcterms:created xsi:type="dcterms:W3CDTF">2015-06-08T12:54:27Z</dcterms:created>
  <dcterms:modified xsi:type="dcterms:W3CDTF">2015-07-03T09:33:45Z</dcterms:modified>
</cp:coreProperties>
</file>