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U92" i="1" l="1"/>
  <c r="T92" i="1"/>
  <c r="Q92" i="1"/>
  <c r="M92" i="1"/>
  <c r="K92" i="1"/>
  <c r="I92" i="1"/>
  <c r="H92" i="1"/>
  <c r="G92" i="1"/>
  <c r="E92" i="1"/>
  <c r="R91" i="1"/>
  <c r="P91" i="1"/>
  <c r="L91" i="1"/>
  <c r="J91" i="1"/>
  <c r="F91" i="1"/>
  <c r="R90" i="1"/>
  <c r="P90" i="1"/>
  <c r="L90" i="1"/>
  <c r="J90" i="1"/>
  <c r="F90" i="1"/>
  <c r="R89" i="1"/>
  <c r="P89" i="1"/>
  <c r="L89" i="1"/>
  <c r="J89" i="1"/>
  <c r="F89" i="1"/>
  <c r="R88" i="1"/>
  <c r="P88" i="1"/>
  <c r="L88" i="1"/>
  <c r="J88" i="1"/>
  <c r="F88" i="1"/>
  <c r="R87" i="1"/>
  <c r="P87" i="1"/>
  <c r="L87" i="1"/>
  <c r="J87" i="1"/>
  <c r="F87" i="1"/>
  <c r="R86" i="1"/>
  <c r="P86" i="1"/>
  <c r="L86" i="1"/>
  <c r="J86" i="1"/>
  <c r="F86" i="1"/>
  <c r="R85" i="1"/>
  <c r="P85" i="1"/>
  <c r="L85" i="1"/>
  <c r="J85" i="1"/>
  <c r="F85" i="1"/>
  <c r="R84" i="1"/>
  <c r="P84" i="1"/>
  <c r="L84" i="1"/>
  <c r="J84" i="1"/>
  <c r="F84" i="1"/>
  <c r="R83" i="1"/>
  <c r="P83" i="1"/>
  <c r="L83" i="1"/>
  <c r="J83" i="1"/>
  <c r="F83" i="1"/>
  <c r="R82" i="1"/>
  <c r="P82" i="1"/>
  <c r="L82" i="1"/>
  <c r="J82" i="1"/>
  <c r="F82" i="1"/>
  <c r="R81" i="1"/>
  <c r="P81" i="1"/>
  <c r="L81" i="1"/>
  <c r="J81" i="1"/>
  <c r="F81" i="1"/>
  <c r="R80" i="1"/>
  <c r="P80" i="1"/>
  <c r="L80" i="1"/>
  <c r="J80" i="1"/>
  <c r="F80" i="1"/>
  <c r="R79" i="1"/>
  <c r="P79" i="1"/>
  <c r="L79" i="1"/>
  <c r="J79" i="1"/>
  <c r="F79" i="1"/>
  <c r="R78" i="1"/>
  <c r="P78" i="1"/>
  <c r="L78" i="1"/>
  <c r="J78" i="1"/>
  <c r="F78" i="1"/>
  <c r="R77" i="1"/>
  <c r="P77" i="1"/>
  <c r="L77" i="1"/>
  <c r="J77" i="1"/>
  <c r="F77" i="1"/>
  <c r="R76" i="1"/>
  <c r="P76" i="1"/>
  <c r="L76" i="1"/>
  <c r="J76" i="1"/>
  <c r="F76" i="1"/>
  <c r="R75" i="1"/>
  <c r="P75" i="1"/>
  <c r="L75" i="1"/>
  <c r="J75" i="1"/>
  <c r="F75" i="1"/>
  <c r="R74" i="1"/>
  <c r="P74" i="1"/>
  <c r="L74" i="1"/>
  <c r="J74" i="1"/>
  <c r="F74" i="1"/>
  <c r="R73" i="1"/>
  <c r="P73" i="1"/>
  <c r="L73" i="1"/>
  <c r="J73" i="1"/>
  <c r="F73" i="1"/>
  <c r="R72" i="1"/>
  <c r="P72" i="1"/>
  <c r="L72" i="1"/>
  <c r="J72" i="1"/>
  <c r="F72" i="1"/>
  <c r="R71" i="1"/>
  <c r="P71" i="1"/>
  <c r="L71" i="1"/>
  <c r="J71" i="1"/>
  <c r="F71" i="1"/>
  <c r="R70" i="1"/>
  <c r="P70" i="1"/>
  <c r="L70" i="1"/>
  <c r="J70" i="1"/>
  <c r="F70" i="1"/>
  <c r="R69" i="1"/>
  <c r="P69" i="1"/>
  <c r="L69" i="1"/>
  <c r="J69" i="1"/>
  <c r="F69" i="1"/>
  <c r="R68" i="1"/>
  <c r="P68" i="1"/>
  <c r="L68" i="1"/>
  <c r="J68" i="1"/>
  <c r="F68" i="1"/>
  <c r="R67" i="1"/>
  <c r="P67" i="1"/>
  <c r="L67" i="1"/>
  <c r="J67" i="1"/>
  <c r="F67" i="1"/>
  <c r="R66" i="1"/>
  <c r="P66" i="1"/>
  <c r="L66" i="1"/>
  <c r="J66" i="1"/>
  <c r="F66" i="1"/>
  <c r="R65" i="1"/>
  <c r="P65" i="1"/>
  <c r="L65" i="1"/>
  <c r="J65" i="1"/>
  <c r="F65" i="1"/>
  <c r="R64" i="1"/>
  <c r="P64" i="1"/>
  <c r="L64" i="1"/>
  <c r="J64" i="1"/>
  <c r="F64" i="1"/>
  <c r="R63" i="1"/>
  <c r="P63" i="1"/>
  <c r="L63" i="1"/>
  <c r="J63" i="1"/>
  <c r="F63" i="1"/>
  <c r="R62" i="1"/>
  <c r="P62" i="1"/>
  <c r="L62" i="1"/>
  <c r="J62" i="1"/>
  <c r="F62" i="1"/>
  <c r="R61" i="1"/>
  <c r="P61" i="1"/>
  <c r="L61" i="1"/>
  <c r="J61" i="1"/>
  <c r="F61" i="1"/>
  <c r="R60" i="1"/>
  <c r="P60" i="1"/>
  <c r="L60" i="1"/>
  <c r="J60" i="1"/>
  <c r="F60" i="1"/>
  <c r="R59" i="1"/>
  <c r="P59" i="1"/>
  <c r="L59" i="1"/>
  <c r="J59" i="1"/>
  <c r="F59" i="1"/>
  <c r="R58" i="1"/>
  <c r="P58" i="1"/>
  <c r="L58" i="1"/>
  <c r="J58" i="1"/>
  <c r="F58" i="1"/>
  <c r="R57" i="1"/>
  <c r="P57" i="1"/>
  <c r="L57" i="1"/>
  <c r="J57" i="1"/>
  <c r="F57" i="1"/>
  <c r="R56" i="1"/>
  <c r="P56" i="1"/>
  <c r="L56" i="1"/>
  <c r="J56" i="1"/>
  <c r="F56" i="1"/>
  <c r="R55" i="1"/>
  <c r="P55" i="1"/>
  <c r="L55" i="1"/>
  <c r="J55" i="1"/>
  <c r="F55" i="1"/>
  <c r="R54" i="1"/>
  <c r="P54" i="1"/>
  <c r="L54" i="1"/>
  <c r="J54" i="1"/>
  <c r="F54" i="1"/>
  <c r="R53" i="1"/>
  <c r="P53" i="1"/>
  <c r="L53" i="1"/>
  <c r="J53" i="1"/>
  <c r="F53" i="1"/>
  <c r="R52" i="1"/>
  <c r="P52" i="1"/>
  <c r="L52" i="1"/>
  <c r="J52" i="1"/>
  <c r="F52" i="1"/>
  <c r="R51" i="1"/>
  <c r="P51" i="1"/>
  <c r="L51" i="1"/>
  <c r="J51" i="1"/>
  <c r="F51" i="1"/>
  <c r="R50" i="1"/>
  <c r="P50" i="1"/>
  <c r="L50" i="1"/>
  <c r="J50" i="1"/>
  <c r="F50" i="1"/>
  <c r="R49" i="1"/>
  <c r="P49" i="1"/>
  <c r="L49" i="1"/>
  <c r="J49" i="1"/>
  <c r="F49" i="1"/>
  <c r="R48" i="1"/>
  <c r="P48" i="1"/>
  <c r="L48" i="1"/>
  <c r="J48" i="1"/>
  <c r="F48" i="1"/>
  <c r="R47" i="1"/>
  <c r="P47" i="1"/>
  <c r="L47" i="1"/>
  <c r="J47" i="1"/>
  <c r="F47" i="1"/>
  <c r="R46" i="1"/>
  <c r="P46" i="1"/>
  <c r="L46" i="1"/>
  <c r="J46" i="1"/>
  <c r="F46" i="1"/>
  <c r="R45" i="1"/>
  <c r="P45" i="1"/>
  <c r="L45" i="1"/>
  <c r="J45" i="1"/>
  <c r="F45" i="1"/>
  <c r="R44" i="1"/>
  <c r="P44" i="1"/>
  <c r="L44" i="1"/>
  <c r="J44" i="1"/>
  <c r="F44" i="1"/>
  <c r="R43" i="1"/>
  <c r="P43" i="1"/>
  <c r="L43" i="1"/>
  <c r="J43" i="1"/>
  <c r="F43" i="1"/>
  <c r="R42" i="1"/>
  <c r="P42" i="1"/>
  <c r="L42" i="1"/>
  <c r="J42" i="1"/>
  <c r="F42" i="1"/>
  <c r="R41" i="1"/>
  <c r="P41" i="1"/>
  <c r="L41" i="1"/>
  <c r="J41" i="1"/>
  <c r="F41" i="1"/>
  <c r="R40" i="1"/>
  <c r="P40" i="1"/>
  <c r="L40" i="1"/>
  <c r="J40" i="1"/>
  <c r="F40" i="1"/>
  <c r="R39" i="1"/>
  <c r="P39" i="1"/>
  <c r="L39" i="1"/>
  <c r="J39" i="1"/>
  <c r="F39" i="1"/>
  <c r="R38" i="1"/>
  <c r="P38" i="1"/>
  <c r="L38" i="1"/>
  <c r="J38" i="1"/>
  <c r="F38" i="1"/>
  <c r="R37" i="1"/>
  <c r="P37" i="1"/>
  <c r="L37" i="1"/>
  <c r="J37" i="1"/>
  <c r="F37" i="1"/>
  <c r="R36" i="1"/>
  <c r="P36" i="1"/>
  <c r="L36" i="1"/>
  <c r="J36" i="1"/>
  <c r="F36" i="1"/>
  <c r="R35" i="1"/>
  <c r="P35" i="1"/>
  <c r="L35" i="1"/>
  <c r="J35" i="1"/>
  <c r="F35" i="1"/>
  <c r="R34" i="1"/>
  <c r="P34" i="1"/>
  <c r="L34" i="1"/>
  <c r="J34" i="1"/>
  <c r="F34" i="1"/>
  <c r="R33" i="1"/>
  <c r="P33" i="1"/>
  <c r="L33" i="1"/>
  <c r="J33" i="1"/>
  <c r="F33" i="1"/>
  <c r="R32" i="1"/>
  <c r="P32" i="1"/>
  <c r="L32" i="1"/>
  <c r="J32" i="1"/>
  <c r="F32" i="1"/>
  <c r="R31" i="1"/>
  <c r="P31" i="1"/>
  <c r="L31" i="1"/>
  <c r="J31" i="1"/>
  <c r="F31" i="1"/>
  <c r="R30" i="1"/>
  <c r="P30" i="1"/>
  <c r="L30" i="1"/>
  <c r="J30" i="1"/>
  <c r="F30" i="1"/>
  <c r="R29" i="1"/>
  <c r="P29" i="1"/>
  <c r="L29" i="1"/>
  <c r="J29" i="1"/>
  <c r="F29" i="1"/>
  <c r="R28" i="1"/>
  <c r="P28" i="1"/>
  <c r="L28" i="1"/>
  <c r="J28" i="1"/>
  <c r="F28" i="1"/>
  <c r="R27" i="1"/>
  <c r="P27" i="1"/>
  <c r="L27" i="1"/>
  <c r="J27" i="1"/>
  <c r="F27" i="1"/>
  <c r="R26" i="1"/>
  <c r="P26" i="1"/>
  <c r="L26" i="1"/>
  <c r="J26" i="1"/>
  <c r="F26" i="1"/>
  <c r="R25" i="1"/>
  <c r="P25" i="1"/>
  <c r="L25" i="1"/>
  <c r="J25" i="1"/>
  <c r="F25" i="1"/>
  <c r="R24" i="1"/>
  <c r="P24" i="1"/>
  <c r="L24" i="1"/>
  <c r="J24" i="1"/>
  <c r="F24" i="1"/>
  <c r="R23" i="1"/>
  <c r="P23" i="1"/>
  <c r="L23" i="1"/>
  <c r="J23" i="1"/>
  <c r="F23" i="1"/>
  <c r="R22" i="1"/>
  <c r="P22" i="1"/>
  <c r="L22" i="1"/>
  <c r="J22" i="1"/>
  <c r="F22" i="1"/>
  <c r="R21" i="1"/>
  <c r="P21" i="1"/>
  <c r="L21" i="1"/>
  <c r="J21" i="1"/>
  <c r="F21" i="1"/>
  <c r="R20" i="1"/>
  <c r="P20" i="1"/>
  <c r="L20" i="1"/>
  <c r="J20" i="1"/>
  <c r="F20" i="1"/>
  <c r="R19" i="1"/>
  <c r="P19" i="1"/>
  <c r="L19" i="1"/>
  <c r="J19" i="1"/>
  <c r="F19" i="1"/>
  <c r="R18" i="1"/>
  <c r="P18" i="1"/>
  <c r="L18" i="1"/>
  <c r="J18" i="1"/>
  <c r="F18" i="1"/>
  <c r="R17" i="1"/>
  <c r="P17" i="1"/>
  <c r="L17" i="1"/>
  <c r="J17" i="1"/>
  <c r="F17" i="1"/>
  <c r="R16" i="1"/>
  <c r="P16" i="1"/>
  <c r="P92" i="1" s="1"/>
  <c r="L16" i="1"/>
  <c r="J16" i="1"/>
  <c r="J92" i="1" s="1"/>
  <c r="F16" i="1"/>
  <c r="R15" i="1"/>
  <c r="R92" i="1" s="1"/>
  <c r="P15" i="1"/>
  <c r="L15" i="1"/>
  <c r="L92" i="1" s="1"/>
  <c r="J15" i="1"/>
  <c r="F15" i="1"/>
  <c r="F92" i="1" s="1"/>
  <c r="Q8" i="1"/>
  <c r="R7" i="1"/>
  <c r="R6" i="1"/>
  <c r="R5" i="1"/>
  <c r="R4" i="1"/>
  <c r="R3" i="1"/>
  <c r="R8" i="1" s="1"/>
</calcChain>
</file>

<file path=xl/comments1.xml><?xml version="1.0" encoding="utf-8"?>
<comments xmlns="http://schemas.openxmlformats.org/spreadsheetml/2006/main">
  <authors>
    <author>Administrator</author>
  </authors>
  <commentList>
    <comment ref="T6" authorId="0">
      <text>
        <r>
          <rPr>
            <sz val="9"/>
            <color indexed="81"/>
            <rFont val="Tahoma"/>
            <family val="2"/>
          </rPr>
          <t xml:space="preserve">tutti iposti ripartiti nei vari cti sono stati portati sul cti di Bassano-Asiago a parte 5 posti </t>
        </r>
      </text>
    </comment>
  </commentList>
</comments>
</file>

<file path=xl/sharedStrings.xml><?xml version="1.0" encoding="utf-8"?>
<sst xmlns="http://schemas.openxmlformats.org/spreadsheetml/2006/main" count="407" uniqueCount="263">
  <si>
    <t>SCUOLE PRIMARIE</t>
  </si>
  <si>
    <t>provincia</t>
  </si>
  <si>
    <t>Cod. ist.</t>
  </si>
  <si>
    <t>Denominazione</t>
  </si>
  <si>
    <t>Comune</t>
  </si>
  <si>
    <t>Alunni primarie</t>
  </si>
  <si>
    <t>riparto posti fase C posti comuni primarie</t>
  </si>
  <si>
    <t>riparto primaria</t>
  </si>
  <si>
    <t>DI CUI               esoneri/semiesoneri vicario posti comuni</t>
  </si>
  <si>
    <t>posti dal perequativo</t>
  </si>
  <si>
    <t>posti totali prrimarie</t>
  </si>
  <si>
    <t>alunni medie</t>
  </si>
  <si>
    <t>riparto posti fase C posti comuni medie</t>
  </si>
  <si>
    <t>riparto medie</t>
  </si>
  <si>
    <t>DI CUI               esoneri/semiesoneri vicario posti comuni dati dal II° grado</t>
  </si>
  <si>
    <t>posti assegnati come 1° ipotesi</t>
  </si>
  <si>
    <t>Alunni con handicapp</t>
  </si>
  <si>
    <t>riparto posti fase C sostegno</t>
  </si>
  <si>
    <t>esoneri/semiesoneri vicario posti sostegno</t>
  </si>
  <si>
    <t>note esoneri</t>
  </si>
  <si>
    <t>Vicenza</t>
  </si>
  <si>
    <t>CTI</t>
  </si>
  <si>
    <t>ARZIGNANO</t>
  </si>
  <si>
    <t>ALTO VICENTINO</t>
  </si>
  <si>
    <t>VICENZA</t>
  </si>
  <si>
    <t>BASSANO-ASIAGO</t>
  </si>
  <si>
    <t>AREA BERICA</t>
  </si>
  <si>
    <t>CPA</t>
  </si>
  <si>
    <t>CTP DI VICENZA (EX IC 4 - BAROLINI)</t>
  </si>
  <si>
    <t>VICT70100Q</t>
  </si>
  <si>
    <t>CTP DI SCHIO (EX IC 3)</t>
  </si>
  <si>
    <t>sos.vicari</t>
  </si>
  <si>
    <t>VICT70200G</t>
  </si>
  <si>
    <t>CTP DI ARZIGNANO (EX IC 2)</t>
  </si>
  <si>
    <t>VICT70300B</t>
  </si>
  <si>
    <t>CTP DI BASSANO DEL GRAPPA (EX IC 2)</t>
  </si>
  <si>
    <t>cervellin a camisano su progetto</t>
  </si>
  <si>
    <t>VICT705003</t>
  </si>
  <si>
    <t>CTP DI VICENZA (EX IC 9 VIA BELLINI)</t>
  </si>
  <si>
    <t>VICT70600V</t>
  </si>
  <si>
    <t>VICT71100A</t>
  </si>
  <si>
    <t>CTP DI NOVENTA VICENTINA (IC FOGAZZARO)</t>
  </si>
  <si>
    <t>VIIC80700T</t>
  </si>
  <si>
    <t>IC MUSSOLENTE  "GIARDINO"</t>
  </si>
  <si>
    <t>MUSSOLENTE</t>
  </si>
  <si>
    <t>VIIC80800N</t>
  </si>
  <si>
    <t>IC "CISCATO" MALO</t>
  </si>
  <si>
    <t>MALO</t>
  </si>
  <si>
    <t>12 ore</t>
  </si>
  <si>
    <t>VIIC80900D</t>
  </si>
  <si>
    <t>IC "REZZARA" CARRE'</t>
  </si>
  <si>
    <t>CARRE'</t>
  </si>
  <si>
    <t>VIIC81000N</t>
  </si>
  <si>
    <t>IC " LAVERDA"  BREGANZE</t>
  </si>
  <si>
    <t>BREGANZE</t>
  </si>
  <si>
    <t>VIIC81100D</t>
  </si>
  <si>
    <t>IC VILLAVERLA  "GOLDONI"</t>
  </si>
  <si>
    <t>VILLAVERLA</t>
  </si>
  <si>
    <t>VIIC812009</t>
  </si>
  <si>
    <t>IC CASTELGOMBERTO - "FERMI"</t>
  </si>
  <si>
    <t>CASTELGOMBERTO</t>
  </si>
  <si>
    <t>VIIC813005</t>
  </si>
  <si>
    <t>IC "MUTTONI". SAREGO</t>
  </si>
  <si>
    <t>SAREGO</t>
  </si>
  <si>
    <t>VIIC814001</t>
  </si>
  <si>
    <t>IC "A. PALLADIO" - POIANA</t>
  </si>
  <si>
    <t>POIANA MAGGIORE</t>
  </si>
  <si>
    <t>VIIC81500R</t>
  </si>
  <si>
    <t>IC "ALIGHIERI" CALDOGNO</t>
  </si>
  <si>
    <t>CALDOGNO</t>
  </si>
  <si>
    <t>VIIC81600L</t>
  </si>
  <si>
    <t>IC COSTABISSARA  "UNGARETTI"</t>
  </si>
  <si>
    <t>COSTABISSARA</t>
  </si>
  <si>
    <t>VIIC818008</t>
  </si>
  <si>
    <t>IC LONIGO    "RIDOLFI"</t>
  </si>
  <si>
    <t>LONIGO</t>
  </si>
  <si>
    <t>24 ore</t>
  </si>
  <si>
    <t>VIIC819004</t>
  </si>
  <si>
    <t>IC  "A. FOGAZZARO" TRISSINO</t>
  </si>
  <si>
    <t>TRISSINO</t>
  </si>
  <si>
    <t>VIIC820008</t>
  </si>
  <si>
    <t>IC BOLZANO VICENTINO"G.ZANELLA"</t>
  </si>
  <si>
    <t>BOLZANO VICENTINO</t>
  </si>
  <si>
    <t>8 ore</t>
  </si>
  <si>
    <t>VIIC821004</t>
  </si>
  <si>
    <t>IC CREAZZO  "MANZONI"</t>
  </si>
  <si>
    <t>CREAZZO</t>
  </si>
  <si>
    <t>VIIC82200X</t>
  </si>
  <si>
    <t>IST. COMPRENSIVO "P. ANTONIBON"</t>
  </si>
  <si>
    <t>NOVE</t>
  </si>
  <si>
    <t>VIIC82300Q</t>
  </si>
  <si>
    <t>IC ALTAVILLA VICENTINA- MARCONI</t>
  </si>
  <si>
    <t>ALTAVILLA VICENTINA</t>
  </si>
  <si>
    <t>VIIC82400G</t>
  </si>
  <si>
    <t>IC CORNEDO "CROSARA"</t>
  </si>
  <si>
    <t>CORNEDO VICENTINO</t>
  </si>
  <si>
    <t>VIIC82500B</t>
  </si>
  <si>
    <t>IC LUGO DI VICENZA "NODARI"</t>
  </si>
  <si>
    <t>LUGO DI VICENZA</t>
  </si>
  <si>
    <t>VIIC826007</t>
  </si>
  <si>
    <t>IC "G.TOALDO" - MONTEGALDA</t>
  </si>
  <si>
    <t>MONTEGALDA</t>
  </si>
  <si>
    <t>VIIC827003</t>
  </si>
  <si>
    <t>IC PIOVENE ROCCHETTE- FOGAZZARO</t>
  </si>
  <si>
    <t>PIOVENE-ROCCHETTE</t>
  </si>
  <si>
    <t>VIIC82800V</t>
  </si>
  <si>
    <t>IC 1 VALDAGNO</t>
  </si>
  <si>
    <t>VALDAGNO</t>
  </si>
  <si>
    <t>VIIC82900P</t>
  </si>
  <si>
    <t>IC"F.D'ASSISI" TEZZE SUL BRENTA</t>
  </si>
  <si>
    <t>TEZZE SUL BRENTA</t>
  </si>
  <si>
    <t>VIIC83200E</t>
  </si>
  <si>
    <t>IC ISOLA VICENTINA "G. GALILEI"</t>
  </si>
  <si>
    <t>ISOLA VICENTINA</t>
  </si>
  <si>
    <t>VIIC83300A</t>
  </si>
  <si>
    <t>IC NOVENTA VIC. "A.FOGAZZARO"</t>
  </si>
  <si>
    <t>NOVENTA VICENTINA</t>
  </si>
  <si>
    <t>6 ore</t>
  </si>
  <si>
    <t>VIIC834006</t>
  </si>
  <si>
    <t>IC LONGARE "BIZIO"</t>
  </si>
  <si>
    <t>LONGARE</t>
  </si>
  <si>
    <t>VIIC835002</t>
  </si>
  <si>
    <t>IC SANTORSO  "G.B.CIPANI"</t>
  </si>
  <si>
    <t>SANTORSO</t>
  </si>
  <si>
    <t>VIIC83600T</t>
  </si>
  <si>
    <t>IC "M. PASUBIO" TORREBELVICINO</t>
  </si>
  <si>
    <t>TORREBELVICINO</t>
  </si>
  <si>
    <t>VIIC83700N</t>
  </si>
  <si>
    <t>IC SOVIZZO</t>
  </si>
  <si>
    <t>SOVIZZO</t>
  </si>
  <si>
    <t>VIIC83800D</t>
  </si>
  <si>
    <t>IC SARCEDO "T. VECELLIO"</t>
  </si>
  <si>
    <t>SARCEDO</t>
  </si>
  <si>
    <t>VIIC839009</t>
  </si>
  <si>
    <t>IC VICENZA  4 - " BAROLINI"</t>
  </si>
  <si>
    <t>VIIC84000D</t>
  </si>
  <si>
    <t>IC VICENZA 3 - "V. SCAMOZZI"</t>
  </si>
  <si>
    <t>VIIC841009</t>
  </si>
  <si>
    <t>IC "GALILEI"   BRENDOLA</t>
  </si>
  <si>
    <t>BRENDOLA</t>
  </si>
  <si>
    <t>VIIC842005</t>
  </si>
  <si>
    <t>IC 1 SCHIO"DON A. BATTISTELLA"</t>
  </si>
  <si>
    <t>SCHIO</t>
  </si>
  <si>
    <t>VIIC843001</t>
  </si>
  <si>
    <t>I.C.  3   "IL TESSITORE"</t>
  </si>
  <si>
    <t>VIIC84400R</t>
  </si>
  <si>
    <t>IC LUSIANA  "POZZA"</t>
  </si>
  <si>
    <t>LUSIANA</t>
  </si>
  <si>
    <t>VIIC84600C</t>
  </si>
  <si>
    <t>IC ALTISSIMO "UNGARETTI"</t>
  </si>
  <si>
    <t>ALTISSIMO</t>
  </si>
  <si>
    <t>VIIC847008</t>
  </si>
  <si>
    <t>IC COGOLLO " DON CARLO FRIGO "</t>
  </si>
  <si>
    <t>COGOLLO DEL CENGIO</t>
  </si>
  <si>
    <t>VIIC848004</t>
  </si>
  <si>
    <t>IC RECOARO TERME "FLORIANI"</t>
  </si>
  <si>
    <t>RECOARO TERME</t>
  </si>
  <si>
    <t>VIIC84900X</t>
  </si>
  <si>
    <t>IC BOMBIERI VALSTAGNA</t>
  </si>
  <si>
    <t>VALSTAGNA</t>
  </si>
  <si>
    <t>VIIC850004</t>
  </si>
  <si>
    <t>I.C "DON BOSCO" MONTICELLO C.</t>
  </si>
  <si>
    <t>MONTICELLO CONTE OTTO</t>
  </si>
  <si>
    <t>VIIC85100X</t>
  </si>
  <si>
    <t>IC MASON  "DON L. MILANI"</t>
  </si>
  <si>
    <t>MASON VICENTINO</t>
  </si>
  <si>
    <t>VIIC85200Q</t>
  </si>
  <si>
    <t>IC ARSIERO  "P.MAROCCO"</t>
  </si>
  <si>
    <t>ARSIERO</t>
  </si>
  <si>
    <t>VIIC85300G</t>
  </si>
  <si>
    <t>IC ROSSANO V.TO " G. RODARI"</t>
  </si>
  <si>
    <t>ROSSANO VENETO</t>
  </si>
  <si>
    <t>VIIC85400B</t>
  </si>
  <si>
    <t>IC MARANO VICENTINO</t>
  </si>
  <si>
    <t>MARANO VICENTINO</t>
  </si>
  <si>
    <t>VIIC855007</t>
  </si>
  <si>
    <t>I.C.  "A. FUSINATO" SCHIO</t>
  </si>
  <si>
    <t>VIIC856003</t>
  </si>
  <si>
    <t>IC MONTEBELLO VICENTINO</t>
  </si>
  <si>
    <t>MONTEBELLO VICENTINO</t>
  </si>
  <si>
    <t>VIIC85700V</t>
  </si>
  <si>
    <t>IC ROSA' "A.G.RONCALLI"</t>
  </si>
  <si>
    <t>ROSA'</t>
  </si>
  <si>
    <t>VIIC85800P</t>
  </si>
  <si>
    <t>IC CASSOLA - " MARCONI"</t>
  </si>
  <si>
    <t>CASSOLA</t>
  </si>
  <si>
    <t>VIIC85900E</t>
  </si>
  <si>
    <t>IC SANDRIGO "G.ZANELLA"</t>
  </si>
  <si>
    <t>SANDRIGO</t>
  </si>
  <si>
    <t>VIIC86000P</t>
  </si>
  <si>
    <t>IC DUEVILLE "RONCALLI"</t>
  </si>
  <si>
    <t>DUEVILLE</t>
  </si>
  <si>
    <t>VIIC86100E</t>
  </si>
  <si>
    <t>IC VICENZA 6 - F. MUTTONI</t>
  </si>
  <si>
    <t>VIIC86200A</t>
  </si>
  <si>
    <t>IC VICENZA 9   VIA BELLINI</t>
  </si>
  <si>
    <t>VIIC863006</t>
  </si>
  <si>
    <t>IC TORRI DI Q.  VIA IPPOCASTANI</t>
  </si>
  <si>
    <t>TORRI DI QUARTESOLO</t>
  </si>
  <si>
    <t>VIIC864002</t>
  </si>
  <si>
    <t>I.C. CAMISANO VICENTINO</t>
  </si>
  <si>
    <t>CAMISANO VICENTINO</t>
  </si>
  <si>
    <t>VIIC86600N</t>
  </si>
  <si>
    <t>IC VICENZA 11- VIA PRATI</t>
  </si>
  <si>
    <t>VIIC86700D</t>
  </si>
  <si>
    <t>IC VICENZA  8</t>
  </si>
  <si>
    <t>VIIC868009</t>
  </si>
  <si>
    <t>IC VICENZA 7 - VIALE  FIUME</t>
  </si>
  <si>
    <t>VIIC869005</t>
  </si>
  <si>
    <t>IC VICENZA 10 - VIA COLOMBO</t>
  </si>
  <si>
    <t>VIIC870009</t>
  </si>
  <si>
    <t>IC VICENZA 5</t>
  </si>
  <si>
    <t>VIIC871005</t>
  </si>
  <si>
    <t>IC VICENZA 1 - CONTRA  BURCI</t>
  </si>
  <si>
    <t>VIIC872001</t>
  </si>
  <si>
    <t>IC VICENZA 2 - VIA PIOVENE</t>
  </si>
  <si>
    <t>VIIC87300R</t>
  </si>
  <si>
    <t>IC "RAMIRO FABIANI"-BARBARANO</t>
  </si>
  <si>
    <t>BARBARANO VICENTINO</t>
  </si>
  <si>
    <t>VIIC876008</t>
  </si>
  <si>
    <t>IC ANNA FRANK- MONTECCHIO M.1</t>
  </si>
  <si>
    <t>MONTECCHIO MAGGIORE</t>
  </si>
  <si>
    <t>VIIC877004</t>
  </si>
  <si>
    <t>IC MONTECCHIO M.2 ALTE CECCATO</t>
  </si>
  <si>
    <t>VIIC87800X</t>
  </si>
  <si>
    <t>IC "A.FAEDO"  CHIAMPO</t>
  </si>
  <si>
    <t>CHIAMPO</t>
  </si>
  <si>
    <t>VIIC87900Q</t>
  </si>
  <si>
    <t>IC 2 ARZIGNANO</t>
  </si>
  <si>
    <t>VIIC88000X</t>
  </si>
  <si>
    <t>IC 2  VALDAGNO</t>
  </si>
  <si>
    <t>VIIC88100Q</t>
  </si>
  <si>
    <t>IC 3  BASSANO DEL GRAPPA</t>
  </si>
  <si>
    <t>BASSANO DEL GRAPPA</t>
  </si>
  <si>
    <t>VIIC88200G</t>
  </si>
  <si>
    <t>IC 2   BASSANO DEL GRAPPA</t>
  </si>
  <si>
    <t>VIIC88300B</t>
  </si>
  <si>
    <t>IC THIENE</t>
  </si>
  <si>
    <t>THIENE</t>
  </si>
  <si>
    <t>VIIC884007</t>
  </si>
  <si>
    <t>STATALE DI MAROSTICA</t>
  </si>
  <si>
    <t>MAROSTICA</t>
  </si>
  <si>
    <t>VIIC885003</t>
  </si>
  <si>
    <t>IC 1 ARZIGNANO</t>
  </si>
  <si>
    <t>VIIC88600V</t>
  </si>
  <si>
    <t>IC  ASIAGO</t>
  </si>
  <si>
    <t>ASIAGO</t>
  </si>
  <si>
    <t>VIIC88700P</t>
  </si>
  <si>
    <t>IC GALLIO</t>
  </si>
  <si>
    <t>GALLIO</t>
  </si>
  <si>
    <t>VIIC88800E</t>
  </si>
  <si>
    <t>IC 1  BASSANO DEL GRAPPA</t>
  </si>
  <si>
    <t>VIIC88900A</t>
  </si>
  <si>
    <t>IC - ROMANO D'EZZELINO</t>
  </si>
  <si>
    <t>ROMANO D'EZZELINO</t>
  </si>
  <si>
    <t>VIIC89000E</t>
  </si>
  <si>
    <t>I.C. " VAL LIONA "  SOSSANO</t>
  </si>
  <si>
    <t>SOSSANO</t>
  </si>
  <si>
    <t>totali</t>
  </si>
  <si>
    <t>usato 2 posti della quota perequativa per portare a 3 lusiana e recoaro</t>
  </si>
  <si>
    <t>nel riparto primaria /media bisogna inserire ancora gli esoneri</t>
  </si>
  <si>
    <t>10 posti del 5%</t>
  </si>
  <si>
    <t>posti assegnati  sostegno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</si>
</sst>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;\-0;;@\ "/>
    <numFmt numFmtId="165" formatCode="#,##0.00_ ;\-#,##0.00\ 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quotePrefix="1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0" borderId="1" xfId="0" quotePrefix="1" applyNumberFormat="1" applyFont="1" applyBorder="1" applyAlignment="1">
      <alignment horizontal="left" vertical="center" shrinkToFit="1"/>
    </xf>
    <xf numFmtId="164" fontId="0" fillId="2" borderId="1" xfId="0" quotePrefix="1" applyNumberFormat="1" applyFill="1" applyBorder="1" applyAlignment="1">
      <alignment horizontal="center" vertical="center"/>
    </xf>
    <xf numFmtId="1" fontId="0" fillId="2" borderId="1" xfId="0" quotePrefix="1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" fontId="0" fillId="0" borderId="1" xfId="0" quotePrefix="1" applyNumberFormat="1" applyFill="1" applyBorder="1" applyAlignment="1">
      <alignment horizontal="center" vertical="center"/>
    </xf>
    <xf numFmtId="164" fontId="0" fillId="0" borderId="1" xfId="0" quotePrefix="1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/>
    <xf numFmtId="1" fontId="5" fillId="0" borderId="1" xfId="0" quotePrefix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3" borderId="1" xfId="0" applyFill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165" fontId="0" fillId="2" borderId="1" xfId="0" quotePrefix="1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2" fontId="0" fillId="0" borderId="1" xfId="0" quotePrefix="1" applyNumberFormat="1" applyFill="1" applyBorder="1" applyAlignment="1">
      <alignment horizontal="center" vertical="center"/>
    </xf>
    <xf numFmtId="166" fontId="0" fillId="0" borderId="1" xfId="0" quotePrefix="1" applyNumberFormat="1" applyFill="1" applyBorder="1" applyAlignment="1">
      <alignment horizontal="center" vertical="center"/>
    </xf>
    <xf numFmtId="165" fontId="0" fillId="0" borderId="1" xfId="0" quotePrefix="1" applyNumberFormat="1" applyFill="1" applyBorder="1" applyAlignment="1">
      <alignment horizontal="center" vertical="center"/>
    </xf>
    <xf numFmtId="0" fontId="0" fillId="0" borderId="1" xfId="0" applyBorder="1"/>
    <xf numFmtId="1" fontId="1" fillId="0" borderId="1" xfId="0" quotePrefix="1" applyNumberFormat="1" applyFont="1" applyFill="1" applyBorder="1" applyAlignment="1">
      <alignment horizontal="center" vertical="center"/>
    </xf>
    <xf numFmtId="0" fontId="0" fillId="2" borderId="0" xfId="0" applyFill="1"/>
    <xf numFmtId="1" fontId="0" fillId="2" borderId="1" xfId="0" quotePrefix="1" applyNumberFormat="1" applyFont="1" applyFill="1" applyBorder="1" applyAlignment="1">
      <alignment horizontal="center" vertical="center"/>
    </xf>
    <xf numFmtId="1" fontId="6" fillId="0" borderId="1" xfId="0" quotePrefix="1" applyNumberFormat="1" applyFont="1" applyFill="1" applyBorder="1" applyAlignment="1">
      <alignment horizontal="center" vertical="center"/>
    </xf>
    <xf numFmtId="165" fontId="0" fillId="4" borderId="1" xfId="0" quotePrefix="1" applyNumberFormat="1" applyFill="1" applyBorder="1" applyAlignment="1">
      <alignment horizontal="center" vertical="center"/>
    </xf>
    <xf numFmtId="164" fontId="0" fillId="0" borderId="1" xfId="0" quotePrefix="1" applyNumberFormat="1" applyBorder="1" applyAlignment="1">
      <alignment horizontal="left" vertical="center"/>
    </xf>
    <xf numFmtId="164" fontId="0" fillId="0" borderId="1" xfId="0" quotePrefix="1" applyNumberFormat="1" applyBorder="1" applyAlignment="1">
      <alignment horizontal="center" vertical="center"/>
    </xf>
    <xf numFmtId="1" fontId="0" fillId="0" borderId="5" xfId="0" applyNumberFormat="1" applyBorder="1" applyAlignment="1">
      <alignment horizontal="right" vertical="top" textRotation="180" wrapText="1"/>
    </xf>
    <xf numFmtId="1" fontId="0" fillId="0" borderId="0" xfId="0" applyNumberFormat="1" applyFill="1"/>
    <xf numFmtId="0" fontId="0" fillId="0" borderId="0" xfId="0" applyFill="1"/>
    <xf numFmtId="0" fontId="3" fillId="0" borderId="6" xfId="0" applyNumberFormat="1" applyFont="1" applyFill="1" applyBorder="1" applyAlignment="1">
      <alignment horizontal="left" vertical="center" shrinkToFit="1"/>
    </xf>
    <xf numFmtId="0" fontId="0" fillId="0" borderId="0" xfId="0" applyAlignment="1"/>
    <xf numFmtId="0" fontId="0" fillId="0" borderId="0" xfId="0" applyAlignment="1">
      <alignment horizontal="right" vertical="top" textRotation="180" wrapText="1"/>
    </xf>
    <xf numFmtId="0" fontId="0" fillId="0" borderId="0" xfId="0" applyAlignment="1">
      <alignment wrapText="1"/>
    </xf>
    <xf numFmtId="1" fontId="0" fillId="0" borderId="0" xfId="0" applyNumberFormat="1"/>
    <xf numFmtId="0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3"/>
  <sheetViews>
    <sheetView tabSelected="1" workbookViewId="0">
      <selection activeCell="S6" sqref="S6"/>
    </sheetView>
  </sheetViews>
  <sheetFormatPr defaultRowHeight="15" x14ac:dyDescent="0.25"/>
  <cols>
    <col min="3" max="3" width="34.28515625" bestFit="1" customWidth="1"/>
    <col min="4" max="4" width="20.140625" bestFit="1" customWidth="1"/>
    <col min="5" max="6" width="0" hidden="1" customWidth="1"/>
    <col min="7" max="7" width="0" style="52" hidden="1" customWidth="1"/>
    <col min="8" max="8" width="12.42578125" style="3" hidden="1" customWidth="1"/>
    <col min="9" max="9" width="7.7109375" style="3" hidden="1" customWidth="1"/>
    <col min="10" max="10" width="9.85546875" style="4" customWidth="1"/>
    <col min="11" max="16" width="0" style="46" hidden="1" customWidth="1"/>
    <col min="17" max="17" width="10.42578125" style="47" hidden="1" customWidth="1"/>
    <col min="18" max="18" width="0" style="47" hidden="1" customWidth="1"/>
    <col min="19" max="19" width="9.140625" style="46"/>
    <col min="20" max="20" width="0" style="3" hidden="1" customWidth="1"/>
    <col min="21" max="21" width="9.140625" hidden="1" customWidth="1"/>
  </cols>
  <sheetData>
    <row r="1" spans="1:21" x14ac:dyDescent="0.25">
      <c r="A1" s="1" t="s">
        <v>0</v>
      </c>
      <c r="B1" s="1"/>
      <c r="C1" s="1"/>
      <c r="D1" s="1"/>
      <c r="E1" s="1"/>
      <c r="F1" s="1"/>
      <c r="G1" s="2"/>
      <c r="K1" s="5"/>
      <c r="L1" s="5"/>
      <c r="M1" s="5"/>
      <c r="N1" s="5"/>
      <c r="O1" s="5"/>
      <c r="P1" s="5"/>
      <c r="Q1" s="6"/>
      <c r="R1" s="6"/>
      <c r="S1" s="5"/>
    </row>
    <row r="2" spans="1:21" ht="84" x14ac:dyDescent="0.25">
      <c r="A2" s="7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0" t="s">
        <v>7</v>
      </c>
      <c r="H2" s="9" t="s">
        <v>8</v>
      </c>
      <c r="I2" s="9" t="s">
        <v>9</v>
      </c>
      <c r="J2" s="11" t="s">
        <v>10</v>
      </c>
      <c r="K2" s="12" t="s">
        <v>11</v>
      </c>
      <c r="L2" s="12" t="s">
        <v>12</v>
      </c>
      <c r="M2" s="12" t="s">
        <v>13</v>
      </c>
      <c r="N2" s="11" t="s">
        <v>8</v>
      </c>
      <c r="O2" s="11" t="s">
        <v>14</v>
      </c>
      <c r="P2" s="12" t="s">
        <v>15</v>
      </c>
      <c r="Q2" s="11" t="s">
        <v>16</v>
      </c>
      <c r="R2" s="11" t="s">
        <v>17</v>
      </c>
      <c r="S2" s="12" t="s">
        <v>262</v>
      </c>
      <c r="T2" s="11" t="s">
        <v>18</v>
      </c>
      <c r="U2" s="13" t="s">
        <v>19</v>
      </c>
    </row>
    <row r="3" spans="1:21" x14ac:dyDescent="0.25">
      <c r="A3" s="14" t="s">
        <v>20</v>
      </c>
      <c r="B3" s="15" t="s">
        <v>21</v>
      </c>
      <c r="C3" s="8" t="s">
        <v>22</v>
      </c>
      <c r="D3" s="8"/>
      <c r="E3" s="9"/>
      <c r="F3" s="9"/>
      <c r="G3" s="10"/>
      <c r="H3" s="9"/>
      <c r="I3" s="9"/>
      <c r="J3" s="11"/>
      <c r="K3" s="12"/>
      <c r="L3" s="12">
        <v>4</v>
      </c>
      <c r="M3" s="12"/>
      <c r="N3" s="12"/>
      <c r="O3" s="12"/>
      <c r="P3" s="12"/>
      <c r="Q3" s="11">
        <v>134</v>
      </c>
      <c r="R3" s="16">
        <f>(Q3*50)/1309</f>
        <v>5.1184110007639418</v>
      </c>
      <c r="S3" s="12"/>
      <c r="T3" s="11"/>
      <c r="U3" s="13"/>
    </row>
    <row r="4" spans="1:21" x14ac:dyDescent="0.25">
      <c r="A4" s="14" t="s">
        <v>20</v>
      </c>
      <c r="B4" s="15" t="s">
        <v>21</v>
      </c>
      <c r="C4" s="8" t="s">
        <v>23</v>
      </c>
      <c r="D4" s="8"/>
      <c r="E4" s="9"/>
      <c r="F4" s="9"/>
      <c r="G4" s="10"/>
      <c r="H4" s="9"/>
      <c r="I4" s="9"/>
      <c r="J4" s="11"/>
      <c r="K4" s="12"/>
      <c r="L4" s="12">
        <v>8</v>
      </c>
      <c r="M4" s="12"/>
      <c r="N4" s="12"/>
      <c r="O4" s="12"/>
      <c r="P4" s="12"/>
      <c r="Q4" s="11">
        <v>411</v>
      </c>
      <c r="R4" s="16">
        <f t="shared" ref="R4:R7" si="0">(Q4*50)/1309</f>
        <v>15.699006875477464</v>
      </c>
      <c r="S4" s="12"/>
      <c r="T4" s="11"/>
      <c r="U4" s="13">
        <v>2</v>
      </c>
    </row>
    <row r="5" spans="1:21" x14ac:dyDescent="0.25">
      <c r="A5" s="14" t="s">
        <v>20</v>
      </c>
      <c r="B5" s="15" t="s">
        <v>21</v>
      </c>
      <c r="C5" s="8" t="s">
        <v>24</v>
      </c>
      <c r="D5" s="8"/>
      <c r="E5" s="9"/>
      <c r="F5" s="9"/>
      <c r="G5" s="10"/>
      <c r="H5" s="9"/>
      <c r="I5" s="9"/>
      <c r="J5" s="11"/>
      <c r="K5" s="12"/>
      <c r="L5" s="12">
        <v>10</v>
      </c>
      <c r="M5" s="12"/>
      <c r="N5" s="12"/>
      <c r="O5" s="12"/>
      <c r="P5" s="12"/>
      <c r="Q5" s="11">
        <v>390</v>
      </c>
      <c r="R5" s="16">
        <f t="shared" si="0"/>
        <v>14.896867838044308</v>
      </c>
      <c r="S5" s="12"/>
      <c r="T5" s="11"/>
      <c r="U5" s="13">
        <v>1</v>
      </c>
    </row>
    <row r="6" spans="1:21" x14ac:dyDescent="0.25">
      <c r="A6" s="14" t="s">
        <v>20</v>
      </c>
      <c r="B6" s="15" t="s">
        <v>21</v>
      </c>
      <c r="C6" s="8" t="s">
        <v>25</v>
      </c>
      <c r="D6" s="8"/>
      <c r="E6" s="9"/>
      <c r="F6" s="9"/>
      <c r="G6" s="10"/>
      <c r="H6" s="9"/>
      <c r="I6" s="9"/>
      <c r="J6" s="11"/>
      <c r="K6" s="12"/>
      <c r="L6" s="12">
        <v>6</v>
      </c>
      <c r="M6" s="12"/>
      <c r="N6" s="12"/>
      <c r="O6" s="12"/>
      <c r="P6" s="12"/>
      <c r="Q6" s="11">
        <v>264</v>
      </c>
      <c r="R6" s="16">
        <f t="shared" si="0"/>
        <v>10.084033613445378</v>
      </c>
      <c r="S6" s="54">
        <v>50</v>
      </c>
      <c r="T6" s="11">
        <v>50</v>
      </c>
      <c r="U6" s="13"/>
    </row>
    <row r="7" spans="1:21" x14ac:dyDescent="0.25">
      <c r="A7" s="14" t="s">
        <v>20</v>
      </c>
      <c r="B7" s="15" t="s">
        <v>21</v>
      </c>
      <c r="C7" s="8" t="s">
        <v>26</v>
      </c>
      <c r="D7" s="8"/>
      <c r="E7" s="9"/>
      <c r="F7" s="9"/>
      <c r="G7" s="10"/>
      <c r="H7" s="9"/>
      <c r="I7" s="9"/>
      <c r="J7" s="11"/>
      <c r="K7" s="12"/>
      <c r="L7" s="12">
        <v>3</v>
      </c>
      <c r="M7" s="12"/>
      <c r="N7" s="12"/>
      <c r="O7" s="12"/>
      <c r="P7" s="12"/>
      <c r="Q7" s="11">
        <v>110</v>
      </c>
      <c r="R7" s="16">
        <f t="shared" si="0"/>
        <v>4.2016806722689077</v>
      </c>
      <c r="S7" s="12"/>
      <c r="T7" s="11"/>
      <c r="U7" s="13">
        <v>1</v>
      </c>
    </row>
    <row r="8" spans="1:21" x14ac:dyDescent="0.25">
      <c r="A8" s="14" t="s">
        <v>20</v>
      </c>
      <c r="B8" s="15" t="s">
        <v>27</v>
      </c>
      <c r="C8" s="8" t="s">
        <v>28</v>
      </c>
      <c r="D8" s="8"/>
      <c r="E8" s="9"/>
      <c r="F8" s="9"/>
      <c r="G8" s="17"/>
      <c r="H8" s="9"/>
      <c r="I8" s="18">
        <v>2</v>
      </c>
      <c r="J8" s="53">
        <v>2</v>
      </c>
      <c r="K8" s="12"/>
      <c r="L8" s="12">
        <v>31</v>
      </c>
      <c r="M8" s="12"/>
      <c r="N8" s="12"/>
      <c r="O8" s="12"/>
      <c r="P8" s="12"/>
      <c r="Q8" s="12">
        <f t="shared" ref="Q8:R8" si="1">SUM(Q3:Q7)</f>
        <v>1309</v>
      </c>
      <c r="R8" s="12">
        <f t="shared" si="1"/>
        <v>50</v>
      </c>
      <c r="S8" s="12"/>
      <c r="T8" s="11"/>
      <c r="U8" s="13"/>
    </row>
    <row r="9" spans="1:21" x14ac:dyDescent="0.25">
      <c r="A9" s="14" t="s">
        <v>20</v>
      </c>
      <c r="B9" s="14" t="s">
        <v>29</v>
      </c>
      <c r="C9" s="19" t="s">
        <v>30</v>
      </c>
      <c r="D9" s="19" t="s">
        <v>24</v>
      </c>
      <c r="E9" s="20"/>
      <c r="F9" s="20"/>
      <c r="G9" s="21"/>
      <c r="H9" s="18"/>
      <c r="I9" s="18"/>
      <c r="J9" s="22"/>
      <c r="K9" s="23"/>
      <c r="L9" s="23"/>
      <c r="M9" s="23"/>
      <c r="N9" s="23"/>
      <c r="O9" s="23"/>
      <c r="P9" s="23"/>
      <c r="Q9" s="24"/>
      <c r="R9" s="24"/>
      <c r="S9" s="23"/>
      <c r="T9" s="25"/>
      <c r="U9" s="26" t="s">
        <v>31</v>
      </c>
    </row>
    <row r="10" spans="1:21" x14ac:dyDescent="0.25">
      <c r="A10" s="14" t="s">
        <v>20</v>
      </c>
      <c r="B10" s="14" t="s">
        <v>32</v>
      </c>
      <c r="C10" s="19" t="s">
        <v>33</v>
      </c>
      <c r="D10" s="19" t="s">
        <v>24</v>
      </c>
      <c r="E10" s="20"/>
      <c r="F10" s="20"/>
      <c r="G10" s="21"/>
      <c r="H10" s="18"/>
      <c r="I10" s="18"/>
      <c r="J10" s="22"/>
      <c r="K10" s="23"/>
      <c r="L10" s="23"/>
      <c r="M10" s="23"/>
      <c r="N10" s="23"/>
      <c r="O10" s="23"/>
      <c r="P10" s="23"/>
      <c r="Q10" s="24"/>
      <c r="R10" s="24"/>
      <c r="S10" s="27"/>
      <c r="T10" s="25"/>
      <c r="U10" s="25">
        <v>1</v>
      </c>
    </row>
    <row r="11" spans="1:21" x14ac:dyDescent="0.25">
      <c r="A11" s="14" t="s">
        <v>20</v>
      </c>
      <c r="B11" s="14" t="s">
        <v>34</v>
      </c>
      <c r="C11" s="19" t="s">
        <v>35</v>
      </c>
      <c r="D11" s="19" t="s">
        <v>24</v>
      </c>
      <c r="E11" s="20"/>
      <c r="F11" s="20"/>
      <c r="G11" s="21"/>
      <c r="H11" s="18"/>
      <c r="I11" s="18"/>
      <c r="J11" s="22"/>
      <c r="K11" s="23"/>
      <c r="L11" s="23"/>
      <c r="M11" s="23"/>
      <c r="N11" s="23"/>
      <c r="O11" s="23"/>
      <c r="P11" s="23"/>
      <c r="Q11" s="24"/>
      <c r="R11" s="24"/>
      <c r="S11" s="23"/>
      <c r="T11" s="25"/>
      <c r="U11" s="28" t="s">
        <v>36</v>
      </c>
    </row>
    <row r="12" spans="1:21" x14ac:dyDescent="0.25">
      <c r="A12" s="14" t="s">
        <v>20</v>
      </c>
      <c r="B12" s="14" t="s">
        <v>37</v>
      </c>
      <c r="C12" s="19" t="s">
        <v>38</v>
      </c>
      <c r="D12" s="19" t="s">
        <v>24</v>
      </c>
      <c r="E12" s="20"/>
      <c r="F12" s="20"/>
      <c r="G12" s="21"/>
      <c r="H12" s="18"/>
      <c r="I12" s="18"/>
      <c r="J12" s="22"/>
      <c r="K12" s="23"/>
      <c r="L12" s="23"/>
      <c r="M12" s="23"/>
      <c r="N12" s="23"/>
      <c r="O12" s="23"/>
      <c r="P12" s="23"/>
      <c r="Q12" s="24"/>
      <c r="R12" s="24"/>
      <c r="S12" s="23"/>
      <c r="T12" s="25"/>
      <c r="U12" s="29"/>
    </row>
    <row r="13" spans="1:21" x14ac:dyDescent="0.25">
      <c r="A13" s="14" t="s">
        <v>20</v>
      </c>
      <c r="B13" s="14" t="s">
        <v>39</v>
      </c>
      <c r="C13" s="19" t="s">
        <v>28</v>
      </c>
      <c r="D13" s="19" t="s">
        <v>24</v>
      </c>
      <c r="E13" s="20"/>
      <c r="F13" s="20"/>
      <c r="G13" s="21"/>
      <c r="H13" s="18"/>
      <c r="I13" s="30">
        <v>1</v>
      </c>
      <c r="J13" s="22">
        <v>1</v>
      </c>
      <c r="K13" s="23"/>
      <c r="L13" s="23"/>
      <c r="M13" s="23"/>
      <c r="N13" s="23"/>
      <c r="O13" s="23"/>
      <c r="P13" s="23"/>
      <c r="Q13" s="24"/>
      <c r="R13" s="24"/>
      <c r="S13" s="23"/>
      <c r="T13" s="25"/>
      <c r="U13" s="29"/>
    </row>
    <row r="14" spans="1:21" x14ac:dyDescent="0.25">
      <c r="A14" s="14" t="s">
        <v>20</v>
      </c>
      <c r="B14" s="14" t="s">
        <v>40</v>
      </c>
      <c r="C14" s="19" t="s">
        <v>41</v>
      </c>
      <c r="D14" s="19" t="s">
        <v>24</v>
      </c>
      <c r="E14" s="20"/>
      <c r="F14" s="20"/>
      <c r="G14" s="21"/>
      <c r="H14" s="18"/>
      <c r="I14" s="30">
        <v>1</v>
      </c>
      <c r="J14" s="22">
        <v>1</v>
      </c>
      <c r="K14" s="23"/>
      <c r="L14" s="23"/>
      <c r="M14" s="23"/>
      <c r="N14" s="23"/>
      <c r="O14" s="23"/>
      <c r="P14" s="23"/>
      <c r="Q14" s="24"/>
      <c r="R14" s="24"/>
      <c r="S14" s="23"/>
      <c r="T14" s="25"/>
      <c r="U14" s="31"/>
    </row>
    <row r="15" spans="1:21" x14ac:dyDescent="0.25">
      <c r="A15" s="14" t="s">
        <v>20</v>
      </c>
      <c r="B15" s="14" t="s">
        <v>42</v>
      </c>
      <c r="C15" s="19" t="s">
        <v>43</v>
      </c>
      <c r="D15" s="19" t="s">
        <v>44</v>
      </c>
      <c r="E15" s="20">
        <v>414</v>
      </c>
      <c r="F15" s="32">
        <f>(E15*277)/41791</f>
        <v>2.744083654375344</v>
      </c>
      <c r="G15" s="21">
        <v>3</v>
      </c>
      <c r="H15" s="18"/>
      <c r="I15" s="30">
        <v>1</v>
      </c>
      <c r="J15" s="33">
        <f>SUM(G15,I15)</f>
        <v>4</v>
      </c>
      <c r="K15" s="23">
        <v>370</v>
      </c>
      <c r="L15" s="34">
        <f>(K15*109)/26325</f>
        <v>1.5320037986704653</v>
      </c>
      <c r="M15" s="23">
        <v>2</v>
      </c>
      <c r="N15" s="23"/>
      <c r="O15" s="23"/>
      <c r="P15" s="23">
        <f>(G15+M15+I15)</f>
        <v>6</v>
      </c>
      <c r="Q15" s="35">
        <v>10</v>
      </c>
      <c r="R15" s="36">
        <f t="shared" ref="R15:R78" si="2">(Q15*55)/1309</f>
        <v>0.42016806722689076</v>
      </c>
      <c r="S15" s="23"/>
      <c r="T15" s="25"/>
      <c r="U15" s="37"/>
    </row>
    <row r="16" spans="1:21" x14ac:dyDescent="0.25">
      <c r="A16" s="14" t="s">
        <v>20</v>
      </c>
      <c r="B16" s="14" t="s">
        <v>45</v>
      </c>
      <c r="C16" s="19" t="s">
        <v>46</v>
      </c>
      <c r="D16" s="19" t="s">
        <v>47</v>
      </c>
      <c r="E16" s="20">
        <v>886</v>
      </c>
      <c r="F16" s="32">
        <f t="shared" ref="F16:F79" si="3">(E16*277)/41791</f>
        <v>5.8726041492187315</v>
      </c>
      <c r="G16" s="21">
        <v>6</v>
      </c>
      <c r="H16" s="18">
        <v>1</v>
      </c>
      <c r="I16" s="18"/>
      <c r="J16" s="33">
        <f t="shared" ref="J16:J79" si="4">SUM(G16,I16)</f>
        <v>6</v>
      </c>
      <c r="K16" s="23">
        <v>442</v>
      </c>
      <c r="L16" s="34">
        <f t="shared" ref="L16:L79" si="5">(K16*109)/26325</f>
        <v>1.8301234567901234</v>
      </c>
      <c r="M16" s="23">
        <v>2</v>
      </c>
      <c r="N16" s="23"/>
      <c r="O16" s="23"/>
      <c r="P16" s="38">
        <f>(G16+M16)</f>
        <v>8</v>
      </c>
      <c r="Q16" s="35">
        <v>30</v>
      </c>
      <c r="R16" s="36">
        <f t="shared" si="2"/>
        <v>1.2605042016806722</v>
      </c>
      <c r="S16" s="23"/>
      <c r="T16" s="25"/>
      <c r="U16" s="37" t="s">
        <v>48</v>
      </c>
    </row>
    <row r="17" spans="1:22" x14ac:dyDescent="0.25">
      <c r="A17" s="14" t="s">
        <v>20</v>
      </c>
      <c r="B17" s="14" t="s">
        <v>49</v>
      </c>
      <c r="C17" s="19" t="s">
        <v>50</v>
      </c>
      <c r="D17" s="19" t="s">
        <v>51</v>
      </c>
      <c r="E17" s="20">
        <v>602</v>
      </c>
      <c r="F17" s="32">
        <f t="shared" si="3"/>
        <v>3.9901892752027948</v>
      </c>
      <c r="G17" s="21">
        <v>4</v>
      </c>
      <c r="H17" s="18">
        <v>1</v>
      </c>
      <c r="I17" s="18"/>
      <c r="J17" s="33">
        <f t="shared" si="4"/>
        <v>4</v>
      </c>
      <c r="K17" s="23">
        <v>401</v>
      </c>
      <c r="L17" s="34">
        <f t="shared" si="5"/>
        <v>1.660360873694207</v>
      </c>
      <c r="M17" s="23">
        <v>2</v>
      </c>
      <c r="N17" s="23"/>
      <c r="O17" s="23"/>
      <c r="P17" s="23">
        <f>(G17+M17)</f>
        <v>6</v>
      </c>
      <c r="Q17" s="35">
        <v>15</v>
      </c>
      <c r="R17" s="36">
        <f t="shared" si="2"/>
        <v>0.63025210084033612</v>
      </c>
      <c r="S17" s="23"/>
      <c r="T17" s="25"/>
      <c r="U17" s="37" t="s">
        <v>48</v>
      </c>
    </row>
    <row r="18" spans="1:22" x14ac:dyDescent="0.25">
      <c r="A18" s="14" t="s">
        <v>20</v>
      </c>
      <c r="B18" s="14" t="s">
        <v>52</v>
      </c>
      <c r="C18" s="19" t="s">
        <v>53</v>
      </c>
      <c r="D18" s="19" t="s">
        <v>54</v>
      </c>
      <c r="E18" s="20">
        <v>480</v>
      </c>
      <c r="F18" s="32">
        <f t="shared" si="3"/>
        <v>3.1815462659424276</v>
      </c>
      <c r="G18" s="21">
        <v>3</v>
      </c>
      <c r="H18" s="18"/>
      <c r="I18" s="18"/>
      <c r="J18" s="33">
        <f t="shared" si="4"/>
        <v>3</v>
      </c>
      <c r="K18" s="23">
        <v>291</v>
      </c>
      <c r="L18" s="34">
        <f t="shared" si="5"/>
        <v>1.204900284900285</v>
      </c>
      <c r="M18" s="23">
        <v>1</v>
      </c>
      <c r="N18" s="23"/>
      <c r="O18" s="23"/>
      <c r="P18" s="23">
        <f>(G18+M18+S18)</f>
        <v>5</v>
      </c>
      <c r="Q18" s="35">
        <v>22</v>
      </c>
      <c r="R18" s="36">
        <f t="shared" si="2"/>
        <v>0.92436974789915971</v>
      </c>
      <c r="S18" s="23">
        <v>1</v>
      </c>
      <c r="T18" s="25">
        <v>1</v>
      </c>
      <c r="U18" s="37" t="s">
        <v>48</v>
      </c>
    </row>
    <row r="19" spans="1:22" x14ac:dyDescent="0.25">
      <c r="A19" s="14" t="s">
        <v>20</v>
      </c>
      <c r="B19" s="14" t="s">
        <v>55</v>
      </c>
      <c r="C19" s="19" t="s">
        <v>56</v>
      </c>
      <c r="D19" s="19" t="s">
        <v>57</v>
      </c>
      <c r="E19" s="20">
        <v>590</v>
      </c>
      <c r="F19" s="32">
        <f t="shared" si="3"/>
        <v>3.910650618554234</v>
      </c>
      <c r="G19" s="21">
        <v>4</v>
      </c>
      <c r="H19" s="18"/>
      <c r="I19" s="18"/>
      <c r="J19" s="33">
        <f t="shared" si="4"/>
        <v>4</v>
      </c>
      <c r="K19" s="23">
        <v>346</v>
      </c>
      <c r="L19" s="34">
        <f t="shared" si="5"/>
        <v>1.432630579297246</v>
      </c>
      <c r="M19" s="23">
        <v>1</v>
      </c>
      <c r="N19" s="23"/>
      <c r="O19" s="23"/>
      <c r="P19" s="23">
        <f t="shared" ref="P19:P29" si="6">(G19+M19)</f>
        <v>5</v>
      </c>
      <c r="Q19" s="35">
        <v>26</v>
      </c>
      <c r="R19" s="36">
        <f t="shared" si="2"/>
        <v>1.0924369747899159</v>
      </c>
      <c r="S19" s="23"/>
      <c r="T19" s="25"/>
      <c r="U19" s="37"/>
    </row>
    <row r="20" spans="1:22" x14ac:dyDescent="0.25">
      <c r="A20" s="14" t="s">
        <v>20</v>
      </c>
      <c r="B20" s="14" t="s">
        <v>58</v>
      </c>
      <c r="C20" s="19" t="s">
        <v>59</v>
      </c>
      <c r="D20" s="19" t="s">
        <v>60</v>
      </c>
      <c r="E20" s="20">
        <v>545</v>
      </c>
      <c r="F20" s="32">
        <f t="shared" si="3"/>
        <v>3.6123806561221317</v>
      </c>
      <c r="G20" s="21">
        <v>4</v>
      </c>
      <c r="H20" s="18"/>
      <c r="I20" s="18"/>
      <c r="J20" s="33">
        <f t="shared" si="4"/>
        <v>4</v>
      </c>
      <c r="K20" s="23">
        <v>307</v>
      </c>
      <c r="L20" s="34">
        <f t="shared" si="5"/>
        <v>1.2711490978157645</v>
      </c>
      <c r="M20" s="23">
        <v>1</v>
      </c>
      <c r="N20" s="23"/>
      <c r="O20" s="23"/>
      <c r="P20" s="23">
        <f t="shared" si="6"/>
        <v>5</v>
      </c>
      <c r="Q20" s="35">
        <v>15</v>
      </c>
      <c r="R20" s="36">
        <f t="shared" si="2"/>
        <v>0.63025210084033612</v>
      </c>
      <c r="S20" s="23"/>
      <c r="T20" s="25"/>
      <c r="U20" s="37"/>
    </row>
    <row r="21" spans="1:22" x14ac:dyDescent="0.25">
      <c r="A21" s="14" t="s">
        <v>20</v>
      </c>
      <c r="B21" s="14" t="s">
        <v>61</v>
      </c>
      <c r="C21" s="19" t="s">
        <v>62</v>
      </c>
      <c r="D21" s="19" t="s">
        <v>63</v>
      </c>
      <c r="E21" s="20">
        <v>363</v>
      </c>
      <c r="F21" s="32">
        <f t="shared" si="3"/>
        <v>2.4060443636189612</v>
      </c>
      <c r="G21" s="21">
        <v>2</v>
      </c>
      <c r="H21" s="18"/>
      <c r="I21" s="18"/>
      <c r="J21" s="33">
        <f t="shared" si="4"/>
        <v>2</v>
      </c>
      <c r="K21" s="23">
        <v>183</v>
      </c>
      <c r="L21" s="34">
        <f t="shared" si="5"/>
        <v>0.7577207977207977</v>
      </c>
      <c r="M21" s="23">
        <v>1</v>
      </c>
      <c r="N21" s="23"/>
      <c r="O21" s="23"/>
      <c r="P21" s="23">
        <f t="shared" si="6"/>
        <v>3</v>
      </c>
      <c r="Q21" s="35">
        <v>16</v>
      </c>
      <c r="R21" s="36">
        <f t="shared" si="2"/>
        <v>0.67226890756302526</v>
      </c>
      <c r="S21" s="23"/>
      <c r="T21" s="25"/>
      <c r="U21" s="37"/>
    </row>
    <row r="22" spans="1:22" x14ac:dyDescent="0.25">
      <c r="A22" s="14" t="s">
        <v>20</v>
      </c>
      <c r="B22" s="14" t="s">
        <v>64</v>
      </c>
      <c r="C22" s="19" t="s">
        <v>65</v>
      </c>
      <c r="D22" s="19" t="s">
        <v>66</v>
      </c>
      <c r="E22" s="20">
        <v>665</v>
      </c>
      <c r="F22" s="32">
        <f t="shared" si="3"/>
        <v>4.4077672226077382</v>
      </c>
      <c r="G22" s="21">
        <v>4</v>
      </c>
      <c r="H22" s="18"/>
      <c r="I22" s="18"/>
      <c r="J22" s="33">
        <f t="shared" si="4"/>
        <v>4</v>
      </c>
      <c r="K22" s="23">
        <v>421</v>
      </c>
      <c r="L22" s="34">
        <f t="shared" si="5"/>
        <v>1.7431718898385564</v>
      </c>
      <c r="M22" s="23">
        <v>2</v>
      </c>
      <c r="N22" s="23"/>
      <c r="O22" s="23"/>
      <c r="P22" s="23">
        <f t="shared" si="6"/>
        <v>6</v>
      </c>
      <c r="Q22" s="35">
        <v>14</v>
      </c>
      <c r="R22" s="36">
        <f t="shared" si="2"/>
        <v>0.58823529411764708</v>
      </c>
      <c r="S22" s="23"/>
      <c r="T22" s="25"/>
      <c r="U22" s="37"/>
    </row>
    <row r="23" spans="1:22" x14ac:dyDescent="0.25">
      <c r="A23" s="14" t="s">
        <v>20</v>
      </c>
      <c r="B23" s="14" t="s">
        <v>67</v>
      </c>
      <c r="C23" s="19" t="s">
        <v>68</v>
      </c>
      <c r="D23" s="19" t="s">
        <v>69</v>
      </c>
      <c r="E23" s="20">
        <v>496</v>
      </c>
      <c r="F23" s="32">
        <f t="shared" si="3"/>
        <v>3.2875978081405086</v>
      </c>
      <c r="G23" s="21">
        <v>3</v>
      </c>
      <c r="H23" s="18"/>
      <c r="I23" s="18"/>
      <c r="J23" s="33">
        <f t="shared" si="4"/>
        <v>3</v>
      </c>
      <c r="K23" s="23">
        <v>368</v>
      </c>
      <c r="L23" s="34">
        <f t="shared" si="5"/>
        <v>1.5237226970560305</v>
      </c>
      <c r="M23" s="23">
        <v>1</v>
      </c>
      <c r="N23" s="23"/>
      <c r="O23" s="23"/>
      <c r="P23" s="23">
        <f t="shared" si="6"/>
        <v>4</v>
      </c>
      <c r="Q23" s="35">
        <v>13</v>
      </c>
      <c r="R23" s="36">
        <f t="shared" si="2"/>
        <v>0.54621848739495793</v>
      </c>
      <c r="S23" s="23"/>
      <c r="T23" s="25"/>
      <c r="U23" s="37"/>
    </row>
    <row r="24" spans="1:22" x14ac:dyDescent="0.25">
      <c r="A24" s="14" t="s">
        <v>20</v>
      </c>
      <c r="B24" s="14" t="s">
        <v>70</v>
      </c>
      <c r="C24" s="19" t="s">
        <v>71</v>
      </c>
      <c r="D24" s="19" t="s">
        <v>72</v>
      </c>
      <c r="E24" s="20">
        <v>599</v>
      </c>
      <c r="F24" s="32">
        <f t="shared" si="3"/>
        <v>3.9703046110406546</v>
      </c>
      <c r="G24" s="21">
        <v>4</v>
      </c>
      <c r="H24" s="18">
        <v>1</v>
      </c>
      <c r="I24" s="18"/>
      <c r="J24" s="33">
        <f t="shared" si="4"/>
        <v>4</v>
      </c>
      <c r="K24" s="23">
        <v>333</v>
      </c>
      <c r="L24" s="34">
        <f t="shared" si="5"/>
        <v>1.3788034188034188</v>
      </c>
      <c r="M24" s="23">
        <v>1</v>
      </c>
      <c r="N24" s="23"/>
      <c r="O24" s="23"/>
      <c r="P24" s="23">
        <f t="shared" si="6"/>
        <v>5</v>
      </c>
      <c r="Q24" s="35">
        <v>15</v>
      </c>
      <c r="R24" s="36">
        <f t="shared" si="2"/>
        <v>0.63025210084033612</v>
      </c>
      <c r="S24" s="23"/>
      <c r="T24" s="25"/>
      <c r="U24" s="37" t="s">
        <v>48</v>
      </c>
    </row>
    <row r="25" spans="1:22" x14ac:dyDescent="0.25">
      <c r="A25" s="14" t="s">
        <v>20</v>
      </c>
      <c r="B25" s="14" t="s">
        <v>73</v>
      </c>
      <c r="C25" s="19" t="s">
        <v>74</v>
      </c>
      <c r="D25" s="19" t="s">
        <v>75</v>
      </c>
      <c r="E25" s="20">
        <v>875</v>
      </c>
      <c r="F25" s="32">
        <f t="shared" si="3"/>
        <v>5.7996937139575504</v>
      </c>
      <c r="G25" s="21">
        <v>6</v>
      </c>
      <c r="H25" s="18">
        <v>1</v>
      </c>
      <c r="I25" s="18"/>
      <c r="J25" s="33">
        <f t="shared" si="4"/>
        <v>6</v>
      </c>
      <c r="K25" s="23">
        <v>455</v>
      </c>
      <c r="L25" s="34">
        <f t="shared" si="5"/>
        <v>1.8839506172839506</v>
      </c>
      <c r="M25" s="23">
        <v>2</v>
      </c>
      <c r="N25" s="23"/>
      <c r="O25" s="23"/>
      <c r="P25" s="38">
        <f t="shared" si="6"/>
        <v>8</v>
      </c>
      <c r="Q25" s="35">
        <v>34</v>
      </c>
      <c r="R25" s="36">
        <f t="shared" si="2"/>
        <v>1.4285714285714286</v>
      </c>
      <c r="S25" s="23"/>
      <c r="T25" s="25"/>
      <c r="U25" s="37" t="s">
        <v>76</v>
      </c>
    </row>
    <row r="26" spans="1:22" x14ac:dyDescent="0.25">
      <c r="A26" s="14" t="s">
        <v>20</v>
      </c>
      <c r="B26" s="14" t="s">
        <v>77</v>
      </c>
      <c r="C26" s="19" t="s">
        <v>78</v>
      </c>
      <c r="D26" s="19" t="s">
        <v>79</v>
      </c>
      <c r="E26" s="20">
        <v>453</v>
      </c>
      <c r="F26" s="32">
        <f t="shared" si="3"/>
        <v>3.0025842884831664</v>
      </c>
      <c r="G26" s="21">
        <v>3</v>
      </c>
      <c r="H26" s="18"/>
      <c r="I26" s="30">
        <v>1</v>
      </c>
      <c r="J26" s="33">
        <f t="shared" si="4"/>
        <v>4</v>
      </c>
      <c r="K26" s="23">
        <v>281</v>
      </c>
      <c r="L26" s="34">
        <f t="shared" si="5"/>
        <v>1.1634947768281101</v>
      </c>
      <c r="M26" s="23">
        <v>1</v>
      </c>
      <c r="N26" s="23"/>
      <c r="O26" s="23"/>
      <c r="P26" s="23">
        <f>(G26+M26+I26)</f>
        <v>5</v>
      </c>
      <c r="Q26" s="35">
        <v>12</v>
      </c>
      <c r="R26" s="36">
        <f t="shared" si="2"/>
        <v>0.50420168067226889</v>
      </c>
      <c r="S26" s="23"/>
      <c r="T26" s="25"/>
      <c r="U26" s="37"/>
    </row>
    <row r="27" spans="1:22" x14ac:dyDescent="0.25">
      <c r="A27" s="14" t="s">
        <v>20</v>
      </c>
      <c r="B27" s="14" t="s">
        <v>80</v>
      </c>
      <c r="C27" s="19" t="s">
        <v>81</v>
      </c>
      <c r="D27" s="19" t="s">
        <v>82</v>
      </c>
      <c r="E27" s="20">
        <v>638</v>
      </c>
      <c r="F27" s="32">
        <f t="shared" si="3"/>
        <v>4.228805245148477</v>
      </c>
      <c r="G27" s="21">
        <v>4</v>
      </c>
      <c r="H27" s="18">
        <v>1</v>
      </c>
      <c r="I27" s="18"/>
      <c r="J27" s="33">
        <f t="shared" si="4"/>
        <v>4</v>
      </c>
      <c r="K27" s="23">
        <v>376</v>
      </c>
      <c r="L27" s="34">
        <f t="shared" si="5"/>
        <v>1.5568471035137701</v>
      </c>
      <c r="M27" s="23">
        <v>2</v>
      </c>
      <c r="N27" s="23"/>
      <c r="O27" s="23"/>
      <c r="P27" s="23">
        <f t="shared" si="6"/>
        <v>6</v>
      </c>
      <c r="Q27" s="35">
        <v>14</v>
      </c>
      <c r="R27" s="36">
        <f t="shared" si="2"/>
        <v>0.58823529411764708</v>
      </c>
      <c r="S27" s="23"/>
      <c r="T27" s="25"/>
      <c r="U27" s="37" t="s">
        <v>83</v>
      </c>
    </row>
    <row r="28" spans="1:22" x14ac:dyDescent="0.25">
      <c r="A28" s="14" t="s">
        <v>20</v>
      </c>
      <c r="B28" s="14" t="s">
        <v>84</v>
      </c>
      <c r="C28" s="19" t="s">
        <v>85</v>
      </c>
      <c r="D28" s="19" t="s">
        <v>86</v>
      </c>
      <c r="E28" s="20">
        <v>510</v>
      </c>
      <c r="F28" s="32">
        <f t="shared" si="3"/>
        <v>3.3803929075638295</v>
      </c>
      <c r="G28" s="21">
        <v>3</v>
      </c>
      <c r="H28" s="18">
        <v>1</v>
      </c>
      <c r="I28" s="18"/>
      <c r="J28" s="33">
        <f t="shared" si="4"/>
        <v>3</v>
      </c>
      <c r="K28" s="23">
        <v>325</v>
      </c>
      <c r="L28" s="34">
        <f t="shared" si="5"/>
        <v>1.345679012345679</v>
      </c>
      <c r="M28" s="23">
        <v>1</v>
      </c>
      <c r="N28" s="23"/>
      <c r="O28" s="23"/>
      <c r="P28" s="23">
        <f t="shared" si="6"/>
        <v>4</v>
      </c>
      <c r="Q28" s="35">
        <v>16</v>
      </c>
      <c r="R28" s="36">
        <f t="shared" si="2"/>
        <v>0.67226890756302526</v>
      </c>
      <c r="S28" s="23"/>
      <c r="T28" s="25"/>
      <c r="U28" s="37" t="s">
        <v>48</v>
      </c>
    </row>
    <row r="29" spans="1:22" x14ac:dyDescent="0.25">
      <c r="A29" s="14" t="s">
        <v>20</v>
      </c>
      <c r="B29" s="14" t="s">
        <v>87</v>
      </c>
      <c r="C29" s="19" t="s">
        <v>88</v>
      </c>
      <c r="D29" s="19" t="s">
        <v>89</v>
      </c>
      <c r="E29" s="20">
        <v>595</v>
      </c>
      <c r="F29" s="32">
        <f t="shared" si="3"/>
        <v>3.9437917254911343</v>
      </c>
      <c r="G29" s="21">
        <v>4</v>
      </c>
      <c r="H29" s="18">
        <v>1</v>
      </c>
      <c r="I29" s="18"/>
      <c r="J29" s="33">
        <f t="shared" si="4"/>
        <v>4</v>
      </c>
      <c r="K29" s="23">
        <v>459</v>
      </c>
      <c r="L29" s="34">
        <f t="shared" si="5"/>
        <v>1.9005128205128206</v>
      </c>
      <c r="M29" s="23">
        <v>2</v>
      </c>
      <c r="N29" s="23"/>
      <c r="O29" s="23"/>
      <c r="P29" s="23">
        <f t="shared" si="6"/>
        <v>6</v>
      </c>
      <c r="Q29" s="35">
        <v>22</v>
      </c>
      <c r="R29" s="36">
        <f t="shared" si="2"/>
        <v>0.92436974789915971</v>
      </c>
      <c r="S29" s="23"/>
      <c r="T29" s="25"/>
      <c r="U29" s="37" t="s">
        <v>76</v>
      </c>
    </row>
    <row r="30" spans="1:22" x14ac:dyDescent="0.25">
      <c r="A30" s="14" t="s">
        <v>20</v>
      </c>
      <c r="B30" s="14" t="s">
        <v>90</v>
      </c>
      <c r="C30" s="19" t="s">
        <v>91</v>
      </c>
      <c r="D30" s="19" t="s">
        <v>92</v>
      </c>
      <c r="E30" s="20">
        <v>606</v>
      </c>
      <c r="F30" s="32">
        <f t="shared" si="3"/>
        <v>4.016702160752315</v>
      </c>
      <c r="G30" s="21">
        <v>4</v>
      </c>
      <c r="H30" s="18"/>
      <c r="I30" s="30">
        <v>1</v>
      </c>
      <c r="J30" s="33">
        <f t="shared" si="4"/>
        <v>5</v>
      </c>
      <c r="K30" s="23">
        <v>344</v>
      </c>
      <c r="L30" s="34">
        <f t="shared" si="5"/>
        <v>1.4243494776828109</v>
      </c>
      <c r="M30" s="23">
        <v>1</v>
      </c>
      <c r="N30" s="23"/>
      <c r="O30" s="23"/>
      <c r="P30" s="23">
        <f>(G30+M30+I30)</f>
        <v>6</v>
      </c>
      <c r="Q30" s="35">
        <v>15</v>
      </c>
      <c r="R30" s="36">
        <f t="shared" si="2"/>
        <v>0.63025210084033612</v>
      </c>
      <c r="S30" s="23"/>
      <c r="T30" s="25"/>
      <c r="U30" s="37"/>
    </row>
    <row r="31" spans="1:22" x14ac:dyDescent="0.25">
      <c r="A31" s="14" t="s">
        <v>20</v>
      </c>
      <c r="B31" s="14" t="s">
        <v>93</v>
      </c>
      <c r="C31" s="19" t="s">
        <v>94</v>
      </c>
      <c r="D31" s="19" t="s">
        <v>95</v>
      </c>
      <c r="E31" s="20">
        <v>639</v>
      </c>
      <c r="F31" s="32">
        <f t="shared" si="3"/>
        <v>4.2354334665358566</v>
      </c>
      <c r="G31" s="21">
        <v>4</v>
      </c>
      <c r="H31" s="18"/>
      <c r="I31" s="18"/>
      <c r="J31" s="33">
        <f t="shared" si="4"/>
        <v>4</v>
      </c>
      <c r="K31" s="23">
        <v>359</v>
      </c>
      <c r="L31" s="34">
        <f t="shared" si="5"/>
        <v>1.4864577397910732</v>
      </c>
      <c r="M31" s="23">
        <v>1</v>
      </c>
      <c r="N31" s="23"/>
      <c r="O31" s="23"/>
      <c r="P31" s="23">
        <f t="shared" ref="P31:P36" si="7">(G31+M31)</f>
        <v>5</v>
      </c>
      <c r="Q31" s="35">
        <v>20</v>
      </c>
      <c r="R31" s="36">
        <f t="shared" si="2"/>
        <v>0.84033613445378152</v>
      </c>
      <c r="S31" s="23"/>
      <c r="T31" s="25"/>
      <c r="U31" s="37"/>
    </row>
    <row r="32" spans="1:22" x14ac:dyDescent="0.25">
      <c r="A32" s="14" t="s">
        <v>20</v>
      </c>
      <c r="B32" s="14" t="s">
        <v>96</v>
      </c>
      <c r="C32" s="19" t="s">
        <v>97</v>
      </c>
      <c r="D32" s="19" t="s">
        <v>98</v>
      </c>
      <c r="E32" s="20">
        <v>465</v>
      </c>
      <c r="F32" s="32">
        <f t="shared" si="3"/>
        <v>3.0821229451317271</v>
      </c>
      <c r="G32" s="21">
        <v>3</v>
      </c>
      <c r="H32" s="18">
        <v>1</v>
      </c>
      <c r="I32" s="18"/>
      <c r="J32" s="33">
        <f t="shared" si="4"/>
        <v>3</v>
      </c>
      <c r="K32" s="23">
        <v>279</v>
      </c>
      <c r="L32" s="34">
        <f t="shared" si="5"/>
        <v>1.1552136752136752</v>
      </c>
      <c r="M32" s="23">
        <v>1</v>
      </c>
      <c r="N32" s="23"/>
      <c r="O32" s="23"/>
      <c r="P32" s="23">
        <f t="shared" si="7"/>
        <v>4</v>
      </c>
      <c r="Q32" s="35">
        <v>21</v>
      </c>
      <c r="R32" s="36">
        <f t="shared" si="2"/>
        <v>0.88235294117647056</v>
      </c>
      <c r="S32" s="23"/>
      <c r="T32" s="25"/>
      <c r="U32" s="37" t="s">
        <v>48</v>
      </c>
      <c r="V32" s="39"/>
    </row>
    <row r="33" spans="1:21" x14ac:dyDescent="0.25">
      <c r="A33" s="14" t="s">
        <v>20</v>
      </c>
      <c r="B33" s="14" t="s">
        <v>99</v>
      </c>
      <c r="C33" s="19" t="s">
        <v>100</v>
      </c>
      <c r="D33" s="19" t="s">
        <v>101</v>
      </c>
      <c r="E33" s="20">
        <v>422</v>
      </c>
      <c r="F33" s="32">
        <f t="shared" si="3"/>
        <v>2.7971094254743845</v>
      </c>
      <c r="G33" s="21">
        <v>3</v>
      </c>
      <c r="H33" s="18"/>
      <c r="I33" s="18"/>
      <c r="J33" s="33">
        <f t="shared" si="4"/>
        <v>3</v>
      </c>
      <c r="K33" s="23">
        <v>257</v>
      </c>
      <c r="L33" s="34">
        <f t="shared" si="5"/>
        <v>1.0641215574548908</v>
      </c>
      <c r="M33" s="23">
        <v>1</v>
      </c>
      <c r="N33" s="23"/>
      <c r="O33" s="23"/>
      <c r="P33" s="23">
        <f t="shared" si="7"/>
        <v>4</v>
      </c>
      <c r="Q33" s="35">
        <v>9</v>
      </c>
      <c r="R33" s="36">
        <f t="shared" si="2"/>
        <v>0.37815126050420167</v>
      </c>
      <c r="S33" s="23"/>
      <c r="T33" s="25"/>
      <c r="U33" s="37"/>
    </row>
    <row r="34" spans="1:21" x14ac:dyDescent="0.25">
      <c r="A34" s="14" t="s">
        <v>20</v>
      </c>
      <c r="B34" s="14" t="s">
        <v>102</v>
      </c>
      <c r="C34" s="19" t="s">
        <v>103</v>
      </c>
      <c r="D34" s="19" t="s">
        <v>104</v>
      </c>
      <c r="E34" s="20">
        <v>393</v>
      </c>
      <c r="F34" s="32">
        <f t="shared" si="3"/>
        <v>2.6048910052403627</v>
      </c>
      <c r="G34" s="21">
        <v>3</v>
      </c>
      <c r="H34" s="18"/>
      <c r="I34" s="18"/>
      <c r="J34" s="33">
        <f t="shared" si="4"/>
        <v>3</v>
      </c>
      <c r="K34" s="23">
        <v>291</v>
      </c>
      <c r="L34" s="34">
        <f t="shared" si="5"/>
        <v>1.204900284900285</v>
      </c>
      <c r="M34" s="23">
        <v>1</v>
      </c>
      <c r="N34" s="23"/>
      <c r="O34" s="23"/>
      <c r="P34" s="23">
        <f t="shared" si="7"/>
        <v>4</v>
      </c>
      <c r="Q34" s="35">
        <v>14</v>
      </c>
      <c r="R34" s="36">
        <f t="shared" si="2"/>
        <v>0.58823529411764708</v>
      </c>
      <c r="S34" s="23"/>
      <c r="T34" s="25"/>
      <c r="U34" s="37"/>
    </row>
    <row r="35" spans="1:21" x14ac:dyDescent="0.25">
      <c r="A35" s="14" t="s">
        <v>20</v>
      </c>
      <c r="B35" s="14" t="s">
        <v>105</v>
      </c>
      <c r="C35" s="19" t="s">
        <v>106</v>
      </c>
      <c r="D35" s="19" t="s">
        <v>107</v>
      </c>
      <c r="E35" s="20">
        <v>711</v>
      </c>
      <c r="F35" s="32">
        <f t="shared" si="3"/>
        <v>4.7126654064272211</v>
      </c>
      <c r="G35" s="21">
        <v>5</v>
      </c>
      <c r="H35" s="18"/>
      <c r="I35" s="18"/>
      <c r="J35" s="33">
        <f t="shared" si="4"/>
        <v>5</v>
      </c>
      <c r="K35" s="23">
        <v>327</v>
      </c>
      <c r="L35" s="34">
        <f t="shared" si="5"/>
        <v>1.3539601139601141</v>
      </c>
      <c r="M35" s="23">
        <v>1</v>
      </c>
      <c r="N35" s="23"/>
      <c r="O35" s="23"/>
      <c r="P35" s="23">
        <f t="shared" si="7"/>
        <v>6</v>
      </c>
      <c r="Q35" s="35">
        <v>25</v>
      </c>
      <c r="R35" s="36">
        <f t="shared" si="2"/>
        <v>1.0504201680672269</v>
      </c>
      <c r="S35" s="23"/>
      <c r="T35" s="25"/>
      <c r="U35" s="37"/>
    </row>
    <row r="36" spans="1:21" x14ac:dyDescent="0.25">
      <c r="A36" s="14" t="s">
        <v>20</v>
      </c>
      <c r="B36" s="14" t="s">
        <v>108</v>
      </c>
      <c r="C36" s="19" t="s">
        <v>109</v>
      </c>
      <c r="D36" s="19" t="s">
        <v>110</v>
      </c>
      <c r="E36" s="20">
        <v>707</v>
      </c>
      <c r="F36" s="32">
        <f t="shared" si="3"/>
        <v>4.6861525208777008</v>
      </c>
      <c r="G36" s="40">
        <v>5</v>
      </c>
      <c r="H36" s="18"/>
      <c r="I36" s="18"/>
      <c r="J36" s="33">
        <f t="shared" si="4"/>
        <v>5</v>
      </c>
      <c r="K36" s="23">
        <v>417</v>
      </c>
      <c r="L36" s="34">
        <f t="shared" si="5"/>
        <v>1.7266096866096865</v>
      </c>
      <c r="M36" s="23">
        <v>2</v>
      </c>
      <c r="N36" s="23"/>
      <c r="O36" s="23"/>
      <c r="P36" s="23">
        <f t="shared" si="7"/>
        <v>7</v>
      </c>
      <c r="Q36" s="35">
        <v>20</v>
      </c>
      <c r="R36" s="36">
        <f t="shared" si="2"/>
        <v>0.84033613445378152</v>
      </c>
      <c r="S36" s="23"/>
      <c r="T36" s="25"/>
      <c r="U36" s="37"/>
    </row>
    <row r="37" spans="1:21" x14ac:dyDescent="0.25">
      <c r="A37" s="14" t="s">
        <v>20</v>
      </c>
      <c r="B37" s="14" t="s">
        <v>111</v>
      </c>
      <c r="C37" s="19" t="s">
        <v>112</v>
      </c>
      <c r="D37" s="19" t="s">
        <v>113</v>
      </c>
      <c r="E37" s="20">
        <v>477</v>
      </c>
      <c r="F37" s="32">
        <f t="shared" si="3"/>
        <v>3.1616616017802874</v>
      </c>
      <c r="G37" s="21">
        <v>3</v>
      </c>
      <c r="H37" s="18"/>
      <c r="I37" s="30">
        <v>1</v>
      </c>
      <c r="J37" s="33">
        <f t="shared" si="4"/>
        <v>4</v>
      </c>
      <c r="K37" s="23">
        <v>305</v>
      </c>
      <c r="L37" s="34">
        <f t="shared" si="5"/>
        <v>1.2628679962013296</v>
      </c>
      <c r="M37" s="23">
        <v>1</v>
      </c>
      <c r="N37" s="23"/>
      <c r="O37" s="23"/>
      <c r="P37" s="23">
        <f>(G37+M37+I37)</f>
        <v>5</v>
      </c>
      <c r="Q37" s="35">
        <v>12</v>
      </c>
      <c r="R37" s="36">
        <f t="shared" si="2"/>
        <v>0.50420168067226889</v>
      </c>
      <c r="S37" s="23"/>
      <c r="T37" s="25"/>
      <c r="U37" s="37"/>
    </row>
    <row r="38" spans="1:21" x14ac:dyDescent="0.25">
      <c r="A38" s="14" t="s">
        <v>20</v>
      </c>
      <c r="B38" s="14" t="s">
        <v>114</v>
      </c>
      <c r="C38" s="19" t="s">
        <v>115</v>
      </c>
      <c r="D38" s="19" t="s">
        <v>116</v>
      </c>
      <c r="E38" s="20">
        <v>414</v>
      </c>
      <c r="F38" s="32">
        <f t="shared" si="3"/>
        <v>2.744083654375344</v>
      </c>
      <c r="G38" s="21">
        <v>3</v>
      </c>
      <c r="H38" s="18">
        <v>1</v>
      </c>
      <c r="I38" s="18"/>
      <c r="J38" s="33">
        <f t="shared" si="4"/>
        <v>3</v>
      </c>
      <c r="K38" s="23">
        <v>253</v>
      </c>
      <c r="L38" s="34">
        <f t="shared" si="5"/>
        <v>1.0475593542260209</v>
      </c>
      <c r="M38" s="23">
        <v>1</v>
      </c>
      <c r="N38" s="23"/>
      <c r="O38" s="23"/>
      <c r="P38" s="23">
        <f>(G38+M38+I38)</f>
        <v>4</v>
      </c>
      <c r="Q38" s="35">
        <v>11</v>
      </c>
      <c r="R38" s="36">
        <f t="shared" si="2"/>
        <v>0.46218487394957986</v>
      </c>
      <c r="S38" s="23"/>
      <c r="T38" s="25"/>
      <c r="U38" s="37" t="s">
        <v>117</v>
      </c>
    </row>
    <row r="39" spans="1:21" x14ac:dyDescent="0.25">
      <c r="A39" s="14" t="s">
        <v>20</v>
      </c>
      <c r="B39" s="14" t="s">
        <v>118</v>
      </c>
      <c r="C39" s="19" t="s">
        <v>119</v>
      </c>
      <c r="D39" s="19" t="s">
        <v>120</v>
      </c>
      <c r="E39" s="20">
        <v>555</v>
      </c>
      <c r="F39" s="32">
        <f t="shared" si="3"/>
        <v>3.6786628699959323</v>
      </c>
      <c r="G39" s="21">
        <v>4</v>
      </c>
      <c r="H39" s="18"/>
      <c r="I39" s="18"/>
      <c r="J39" s="33">
        <f t="shared" si="4"/>
        <v>4</v>
      </c>
      <c r="K39" s="23">
        <v>364</v>
      </c>
      <c r="L39" s="34">
        <f t="shared" si="5"/>
        <v>1.5071604938271606</v>
      </c>
      <c r="M39" s="23">
        <v>1</v>
      </c>
      <c r="N39" s="23"/>
      <c r="O39" s="23"/>
      <c r="P39" s="23">
        <f>(G39+M39)</f>
        <v>5</v>
      </c>
      <c r="Q39" s="35">
        <v>16</v>
      </c>
      <c r="R39" s="36">
        <f t="shared" si="2"/>
        <v>0.67226890756302526</v>
      </c>
      <c r="S39" s="23"/>
      <c r="T39" s="25"/>
      <c r="U39" s="37"/>
    </row>
    <row r="40" spans="1:21" x14ac:dyDescent="0.25">
      <c r="A40" s="14" t="s">
        <v>20</v>
      </c>
      <c r="B40" s="14" t="s">
        <v>121</v>
      </c>
      <c r="C40" s="19" t="s">
        <v>122</v>
      </c>
      <c r="D40" s="19" t="s">
        <v>123</v>
      </c>
      <c r="E40" s="20">
        <v>284</v>
      </c>
      <c r="F40" s="32">
        <f t="shared" si="3"/>
        <v>1.8824148740159365</v>
      </c>
      <c r="G40" s="21">
        <v>2</v>
      </c>
      <c r="H40" s="18"/>
      <c r="I40" s="30">
        <v>1</v>
      </c>
      <c r="J40" s="33">
        <f t="shared" si="4"/>
        <v>3</v>
      </c>
      <c r="K40" s="23">
        <v>202</v>
      </c>
      <c r="L40" s="34">
        <f t="shared" si="5"/>
        <v>0.83639126305792977</v>
      </c>
      <c r="M40" s="23">
        <v>1</v>
      </c>
      <c r="N40" s="23"/>
      <c r="O40" s="23"/>
      <c r="P40" s="23">
        <f>(G40+M40+I40)</f>
        <v>4</v>
      </c>
      <c r="Q40" s="35">
        <v>12</v>
      </c>
      <c r="R40" s="36">
        <f t="shared" si="2"/>
        <v>0.50420168067226889</v>
      </c>
      <c r="S40" s="23"/>
      <c r="T40" s="25"/>
      <c r="U40" s="37"/>
    </row>
    <row r="41" spans="1:21" x14ac:dyDescent="0.25">
      <c r="A41" s="14" t="s">
        <v>20</v>
      </c>
      <c r="B41" s="14" t="s">
        <v>124</v>
      </c>
      <c r="C41" s="19" t="s">
        <v>125</v>
      </c>
      <c r="D41" s="19" t="s">
        <v>126</v>
      </c>
      <c r="E41" s="20">
        <v>423</v>
      </c>
      <c r="F41" s="32">
        <f t="shared" si="3"/>
        <v>2.8037376468617645</v>
      </c>
      <c r="G41" s="21">
        <v>3</v>
      </c>
      <c r="H41" s="18"/>
      <c r="I41" s="18"/>
      <c r="J41" s="33">
        <f t="shared" si="4"/>
        <v>3</v>
      </c>
      <c r="K41" s="23">
        <v>309</v>
      </c>
      <c r="L41" s="34">
        <f t="shared" si="5"/>
        <v>1.2794301994301995</v>
      </c>
      <c r="M41" s="23">
        <v>1</v>
      </c>
      <c r="N41" s="23"/>
      <c r="O41" s="23"/>
      <c r="P41" s="23">
        <f>(G41+M41)</f>
        <v>4</v>
      </c>
      <c r="Q41" s="35">
        <v>6</v>
      </c>
      <c r="R41" s="36">
        <f t="shared" si="2"/>
        <v>0.25210084033613445</v>
      </c>
      <c r="S41" s="23"/>
      <c r="T41" s="25"/>
      <c r="U41" s="37"/>
    </row>
    <row r="42" spans="1:21" x14ac:dyDescent="0.25">
      <c r="A42" s="14" t="s">
        <v>20</v>
      </c>
      <c r="B42" s="14" t="s">
        <v>127</v>
      </c>
      <c r="C42" s="19" t="s">
        <v>128</v>
      </c>
      <c r="D42" s="19" t="s">
        <v>129</v>
      </c>
      <c r="E42" s="20">
        <v>512</v>
      </c>
      <c r="F42" s="32">
        <f t="shared" si="3"/>
        <v>3.3936493503385896</v>
      </c>
      <c r="G42" s="21">
        <v>3</v>
      </c>
      <c r="H42" s="18"/>
      <c r="I42" s="30">
        <v>1</v>
      </c>
      <c r="J42" s="33">
        <f t="shared" si="4"/>
        <v>4</v>
      </c>
      <c r="K42" s="23">
        <v>274</v>
      </c>
      <c r="L42" s="34">
        <f t="shared" si="5"/>
        <v>1.1345109211775879</v>
      </c>
      <c r="M42" s="23">
        <v>1</v>
      </c>
      <c r="N42" s="23"/>
      <c r="O42" s="23"/>
      <c r="P42" s="23">
        <f>(G42+M42+I42)</f>
        <v>5</v>
      </c>
      <c r="Q42" s="35">
        <v>12</v>
      </c>
      <c r="R42" s="36">
        <f t="shared" si="2"/>
        <v>0.50420168067226889</v>
      </c>
      <c r="S42" s="23"/>
      <c r="T42" s="25"/>
      <c r="U42" s="37"/>
    </row>
    <row r="43" spans="1:21" x14ac:dyDescent="0.25">
      <c r="A43" s="14" t="s">
        <v>20</v>
      </c>
      <c r="B43" s="14" t="s">
        <v>130</v>
      </c>
      <c r="C43" s="19" t="s">
        <v>131</v>
      </c>
      <c r="D43" s="19" t="s">
        <v>132</v>
      </c>
      <c r="E43" s="20">
        <v>678</v>
      </c>
      <c r="F43" s="32">
        <f t="shared" si="3"/>
        <v>4.4939341006436795</v>
      </c>
      <c r="G43" s="21">
        <v>4</v>
      </c>
      <c r="H43" s="18">
        <v>1</v>
      </c>
      <c r="I43" s="18"/>
      <c r="J43" s="33">
        <f t="shared" si="4"/>
        <v>4</v>
      </c>
      <c r="K43" s="23">
        <v>353</v>
      </c>
      <c r="L43" s="34">
        <f t="shared" si="5"/>
        <v>1.4616144349477682</v>
      </c>
      <c r="M43" s="23">
        <v>1</v>
      </c>
      <c r="N43" s="23"/>
      <c r="O43" s="23"/>
      <c r="P43" s="23">
        <f>(G43+M43)</f>
        <v>5</v>
      </c>
      <c r="Q43" s="35">
        <v>27</v>
      </c>
      <c r="R43" s="36">
        <f t="shared" si="2"/>
        <v>1.134453781512605</v>
      </c>
      <c r="S43" s="23"/>
      <c r="T43" s="25"/>
      <c r="U43" s="37" t="s">
        <v>48</v>
      </c>
    </row>
    <row r="44" spans="1:21" x14ac:dyDescent="0.25">
      <c r="A44" s="14" t="s">
        <v>20</v>
      </c>
      <c r="B44" s="14" t="s">
        <v>133</v>
      </c>
      <c r="C44" s="19" t="s">
        <v>134</v>
      </c>
      <c r="D44" s="19" t="s">
        <v>24</v>
      </c>
      <c r="E44" s="20">
        <v>381</v>
      </c>
      <c r="F44" s="32">
        <f t="shared" si="3"/>
        <v>2.5253523485918019</v>
      </c>
      <c r="G44" s="21">
        <v>3</v>
      </c>
      <c r="H44" s="18"/>
      <c r="I44" s="18"/>
      <c r="J44" s="33">
        <f t="shared" si="4"/>
        <v>3</v>
      </c>
      <c r="K44" s="23">
        <v>197</v>
      </c>
      <c r="L44" s="34">
        <f t="shared" si="5"/>
        <v>0.81568850902184231</v>
      </c>
      <c r="M44" s="23">
        <v>1</v>
      </c>
      <c r="N44" s="23"/>
      <c r="O44" s="23"/>
      <c r="P44" s="23">
        <f>(G44+M44)</f>
        <v>4</v>
      </c>
      <c r="Q44" s="35">
        <v>9</v>
      </c>
      <c r="R44" s="36">
        <f t="shared" si="2"/>
        <v>0.37815126050420167</v>
      </c>
      <c r="S44" s="23"/>
      <c r="T44" s="25"/>
      <c r="U44" s="37"/>
    </row>
    <row r="45" spans="1:21" x14ac:dyDescent="0.25">
      <c r="A45" s="14" t="s">
        <v>20</v>
      </c>
      <c r="B45" s="14" t="s">
        <v>135</v>
      </c>
      <c r="C45" s="19" t="s">
        <v>136</v>
      </c>
      <c r="D45" s="19" t="s">
        <v>24</v>
      </c>
      <c r="E45" s="20">
        <v>582</v>
      </c>
      <c r="F45" s="32">
        <f t="shared" si="3"/>
        <v>3.8576248474551935</v>
      </c>
      <c r="G45" s="21">
        <v>4</v>
      </c>
      <c r="H45" s="18"/>
      <c r="I45" s="18"/>
      <c r="J45" s="33">
        <f t="shared" si="4"/>
        <v>4</v>
      </c>
      <c r="K45" s="23">
        <v>407</v>
      </c>
      <c r="L45" s="34">
        <f t="shared" si="5"/>
        <v>1.6852041785375118</v>
      </c>
      <c r="M45" s="23">
        <v>2</v>
      </c>
      <c r="N45" s="23"/>
      <c r="O45" s="23"/>
      <c r="P45" s="23">
        <f>(G45+M45)</f>
        <v>6</v>
      </c>
      <c r="Q45" s="35">
        <v>21</v>
      </c>
      <c r="R45" s="36">
        <f t="shared" si="2"/>
        <v>0.88235294117647056</v>
      </c>
      <c r="S45" s="23"/>
      <c r="T45" s="25"/>
      <c r="U45" s="37"/>
    </row>
    <row r="46" spans="1:21" x14ac:dyDescent="0.25">
      <c r="A46" s="14" t="s">
        <v>20</v>
      </c>
      <c r="B46" s="14" t="s">
        <v>137</v>
      </c>
      <c r="C46" s="19" t="s">
        <v>138</v>
      </c>
      <c r="D46" s="19" t="s">
        <v>139</v>
      </c>
      <c r="E46" s="20">
        <v>373</v>
      </c>
      <c r="F46" s="32">
        <f t="shared" si="3"/>
        <v>2.4723265774927614</v>
      </c>
      <c r="G46" s="21">
        <v>2</v>
      </c>
      <c r="H46" s="18"/>
      <c r="I46" s="18"/>
      <c r="J46" s="33">
        <f t="shared" si="4"/>
        <v>2</v>
      </c>
      <c r="K46" s="23">
        <v>229</v>
      </c>
      <c r="L46" s="34">
        <f t="shared" si="5"/>
        <v>0.94818613485280157</v>
      </c>
      <c r="M46" s="23">
        <v>1</v>
      </c>
      <c r="N46" s="23"/>
      <c r="O46" s="23"/>
      <c r="P46" s="23">
        <f>(G46+M46)</f>
        <v>3</v>
      </c>
      <c r="Q46" s="35">
        <v>10</v>
      </c>
      <c r="R46" s="36">
        <f t="shared" si="2"/>
        <v>0.42016806722689076</v>
      </c>
      <c r="S46" s="23"/>
      <c r="T46" s="25"/>
      <c r="U46" s="37"/>
    </row>
    <row r="47" spans="1:21" x14ac:dyDescent="0.25">
      <c r="A47" s="14" t="s">
        <v>20</v>
      </c>
      <c r="B47" s="14" t="s">
        <v>140</v>
      </c>
      <c r="C47" s="19" t="s">
        <v>141</v>
      </c>
      <c r="D47" s="19" t="s">
        <v>142</v>
      </c>
      <c r="E47" s="20">
        <v>622</v>
      </c>
      <c r="F47" s="32">
        <f t="shared" si="3"/>
        <v>4.122753702950396</v>
      </c>
      <c r="G47" s="21">
        <v>4</v>
      </c>
      <c r="H47" s="18"/>
      <c r="I47" s="18"/>
      <c r="J47" s="33">
        <f t="shared" si="4"/>
        <v>4</v>
      </c>
      <c r="K47" s="23">
        <v>501</v>
      </c>
      <c r="L47" s="34">
        <f t="shared" si="5"/>
        <v>2.0744159544159544</v>
      </c>
      <c r="M47" s="23">
        <v>2</v>
      </c>
      <c r="N47" s="23"/>
      <c r="O47" s="23"/>
      <c r="P47" s="23">
        <f t="shared" ref="P47:P77" si="8">(G47+M47)</f>
        <v>6</v>
      </c>
      <c r="Q47" s="35">
        <v>14</v>
      </c>
      <c r="R47" s="36">
        <f t="shared" si="2"/>
        <v>0.58823529411764708</v>
      </c>
      <c r="S47" s="23"/>
      <c r="T47" s="25"/>
      <c r="U47" s="37"/>
    </row>
    <row r="48" spans="1:21" x14ac:dyDescent="0.25">
      <c r="A48" s="14" t="s">
        <v>20</v>
      </c>
      <c r="B48" s="14" t="s">
        <v>143</v>
      </c>
      <c r="C48" s="19" t="s">
        <v>144</v>
      </c>
      <c r="D48" s="19" t="s">
        <v>142</v>
      </c>
      <c r="E48" s="20">
        <v>540</v>
      </c>
      <c r="F48" s="32">
        <f t="shared" si="3"/>
        <v>3.5792395491852314</v>
      </c>
      <c r="G48" s="21">
        <v>4</v>
      </c>
      <c r="H48" s="18"/>
      <c r="I48" s="18"/>
      <c r="J48" s="33">
        <f t="shared" si="4"/>
        <v>4</v>
      </c>
      <c r="K48" s="23">
        <v>405</v>
      </c>
      <c r="L48" s="34">
        <f t="shared" si="5"/>
        <v>1.676923076923077</v>
      </c>
      <c r="M48" s="23">
        <v>2</v>
      </c>
      <c r="N48" s="23"/>
      <c r="O48" s="23"/>
      <c r="P48" s="23">
        <f t="shared" si="8"/>
        <v>6</v>
      </c>
      <c r="Q48" s="35">
        <v>16</v>
      </c>
      <c r="R48" s="36">
        <f t="shared" si="2"/>
        <v>0.67226890756302526</v>
      </c>
      <c r="S48" s="23"/>
      <c r="T48" s="25"/>
      <c r="U48" s="37"/>
    </row>
    <row r="49" spans="1:21" x14ac:dyDescent="0.25">
      <c r="A49" s="14" t="s">
        <v>20</v>
      </c>
      <c r="B49" s="14" t="s">
        <v>145</v>
      </c>
      <c r="C49" s="19" t="s">
        <v>146</v>
      </c>
      <c r="D49" s="19" t="s">
        <v>147</v>
      </c>
      <c r="E49" s="20">
        <v>187</v>
      </c>
      <c r="F49" s="32">
        <f t="shared" si="3"/>
        <v>1.2394773994400707</v>
      </c>
      <c r="G49" s="21">
        <v>1</v>
      </c>
      <c r="H49" s="18"/>
      <c r="I49" s="30">
        <v>1</v>
      </c>
      <c r="J49" s="33">
        <f t="shared" si="4"/>
        <v>2</v>
      </c>
      <c r="K49" s="23">
        <v>163</v>
      </c>
      <c r="L49" s="34">
        <f t="shared" si="5"/>
        <v>0.67490978157644821</v>
      </c>
      <c r="M49" s="23">
        <v>1</v>
      </c>
      <c r="N49" s="23"/>
      <c r="O49" s="23"/>
      <c r="P49" s="23">
        <f>(G49+M49+I49)</f>
        <v>3</v>
      </c>
      <c r="Q49" s="35">
        <v>4</v>
      </c>
      <c r="R49" s="36">
        <f t="shared" si="2"/>
        <v>0.16806722689075632</v>
      </c>
      <c r="S49" s="23"/>
      <c r="T49" s="25"/>
      <c r="U49" s="37"/>
    </row>
    <row r="50" spans="1:21" x14ac:dyDescent="0.25">
      <c r="A50" s="14" t="s">
        <v>20</v>
      </c>
      <c r="B50" s="14" t="s">
        <v>148</v>
      </c>
      <c r="C50" s="19" t="s">
        <v>149</v>
      </c>
      <c r="D50" s="19" t="s">
        <v>150</v>
      </c>
      <c r="E50" s="20">
        <v>315</v>
      </c>
      <c r="F50" s="32">
        <f t="shared" si="3"/>
        <v>2.0878897370247183</v>
      </c>
      <c r="G50" s="21">
        <v>2</v>
      </c>
      <c r="H50" s="18"/>
      <c r="I50" s="18"/>
      <c r="J50" s="33">
        <f t="shared" si="4"/>
        <v>2</v>
      </c>
      <c r="K50" s="23">
        <v>165</v>
      </c>
      <c r="L50" s="34">
        <f t="shared" si="5"/>
        <v>0.68319088319088317</v>
      </c>
      <c r="M50" s="23">
        <v>1</v>
      </c>
      <c r="N50" s="23"/>
      <c r="O50" s="23"/>
      <c r="P50" s="23">
        <f t="shared" si="8"/>
        <v>3</v>
      </c>
      <c r="Q50" s="35">
        <v>7</v>
      </c>
      <c r="R50" s="36">
        <f t="shared" si="2"/>
        <v>0.29411764705882354</v>
      </c>
      <c r="S50" s="23"/>
      <c r="T50" s="25"/>
      <c r="U50" s="37"/>
    </row>
    <row r="51" spans="1:21" x14ac:dyDescent="0.25">
      <c r="A51" s="14" t="s">
        <v>20</v>
      </c>
      <c r="B51" s="14" t="s">
        <v>151</v>
      </c>
      <c r="C51" s="19" t="s">
        <v>152</v>
      </c>
      <c r="D51" s="19" t="s">
        <v>153</v>
      </c>
      <c r="E51" s="20">
        <v>262</v>
      </c>
      <c r="F51" s="32">
        <f t="shared" si="3"/>
        <v>1.7365940034935752</v>
      </c>
      <c r="G51" s="40">
        <v>2</v>
      </c>
      <c r="H51" s="18"/>
      <c r="I51" s="18"/>
      <c r="J51" s="33">
        <f t="shared" si="4"/>
        <v>2</v>
      </c>
      <c r="K51" s="23">
        <v>154</v>
      </c>
      <c r="L51" s="34">
        <f t="shared" si="5"/>
        <v>0.63764482431149094</v>
      </c>
      <c r="M51" s="23">
        <v>1</v>
      </c>
      <c r="N51" s="23"/>
      <c r="O51" s="23"/>
      <c r="P51" s="23">
        <f t="shared" si="8"/>
        <v>3</v>
      </c>
      <c r="Q51" s="35">
        <v>5</v>
      </c>
      <c r="R51" s="36">
        <f t="shared" si="2"/>
        <v>0.21008403361344538</v>
      </c>
      <c r="S51" s="23"/>
      <c r="T51" s="25"/>
      <c r="U51" s="37"/>
    </row>
    <row r="52" spans="1:21" x14ac:dyDescent="0.25">
      <c r="A52" s="14" t="s">
        <v>20</v>
      </c>
      <c r="B52" s="14" t="s">
        <v>154</v>
      </c>
      <c r="C52" s="19" t="s">
        <v>155</v>
      </c>
      <c r="D52" s="19" t="s">
        <v>156</v>
      </c>
      <c r="E52" s="20">
        <v>219</v>
      </c>
      <c r="F52" s="32">
        <f t="shared" si="3"/>
        <v>1.4515804838362327</v>
      </c>
      <c r="G52" s="21">
        <v>1</v>
      </c>
      <c r="H52" s="18"/>
      <c r="I52" s="30">
        <v>1</v>
      </c>
      <c r="J52" s="33">
        <f t="shared" si="4"/>
        <v>2</v>
      </c>
      <c r="K52" s="23">
        <v>156</v>
      </c>
      <c r="L52" s="34">
        <f t="shared" si="5"/>
        <v>0.6459259259259259</v>
      </c>
      <c r="M52" s="23">
        <v>1</v>
      </c>
      <c r="N52" s="23"/>
      <c r="O52" s="23"/>
      <c r="P52" s="23">
        <f>(G52+M52+I52)</f>
        <v>3</v>
      </c>
      <c r="Q52" s="35">
        <v>7</v>
      </c>
      <c r="R52" s="36">
        <f t="shared" si="2"/>
        <v>0.29411764705882354</v>
      </c>
      <c r="S52" s="23"/>
      <c r="T52" s="25"/>
      <c r="U52" s="37"/>
    </row>
    <row r="53" spans="1:21" x14ac:dyDescent="0.25">
      <c r="A53" s="14" t="s">
        <v>20</v>
      </c>
      <c r="B53" s="14" t="s">
        <v>157</v>
      </c>
      <c r="C53" s="19" t="s">
        <v>158</v>
      </c>
      <c r="D53" s="19" t="s">
        <v>159</v>
      </c>
      <c r="E53" s="20">
        <v>460</v>
      </c>
      <c r="F53" s="32">
        <f t="shared" si="3"/>
        <v>3.0489818381948268</v>
      </c>
      <c r="G53" s="21">
        <v>3</v>
      </c>
      <c r="H53" s="18"/>
      <c r="I53" s="30">
        <v>1</v>
      </c>
      <c r="J53" s="33">
        <f t="shared" si="4"/>
        <v>4</v>
      </c>
      <c r="K53" s="23">
        <v>315</v>
      </c>
      <c r="L53" s="34">
        <f t="shared" si="5"/>
        <v>1.3042735042735043</v>
      </c>
      <c r="M53" s="23">
        <v>1</v>
      </c>
      <c r="N53" s="23"/>
      <c r="O53" s="23"/>
      <c r="P53" s="23">
        <f>(G53+M53+I53)</f>
        <v>5</v>
      </c>
      <c r="Q53" s="35">
        <v>7</v>
      </c>
      <c r="R53" s="36">
        <f t="shared" si="2"/>
        <v>0.29411764705882354</v>
      </c>
      <c r="S53" s="23"/>
      <c r="T53" s="25"/>
      <c r="U53" s="37"/>
    </row>
    <row r="54" spans="1:21" x14ac:dyDescent="0.25">
      <c r="A54" s="14" t="s">
        <v>20</v>
      </c>
      <c r="B54" s="14" t="s">
        <v>160</v>
      </c>
      <c r="C54" s="19" t="s">
        <v>161</v>
      </c>
      <c r="D54" s="19" t="s">
        <v>162</v>
      </c>
      <c r="E54" s="20">
        <v>458</v>
      </c>
      <c r="F54" s="32">
        <f t="shared" si="3"/>
        <v>3.0357253954200667</v>
      </c>
      <c r="G54" s="21">
        <v>3</v>
      </c>
      <c r="H54" s="18"/>
      <c r="I54" s="18"/>
      <c r="J54" s="33">
        <f t="shared" si="4"/>
        <v>3</v>
      </c>
      <c r="K54" s="23">
        <v>285</v>
      </c>
      <c r="L54" s="34">
        <f t="shared" si="5"/>
        <v>1.18005698005698</v>
      </c>
      <c r="M54" s="23">
        <v>1</v>
      </c>
      <c r="N54" s="23"/>
      <c r="O54" s="23"/>
      <c r="P54" s="23">
        <f t="shared" si="8"/>
        <v>4</v>
      </c>
      <c r="Q54" s="35">
        <v>12</v>
      </c>
      <c r="R54" s="36">
        <f t="shared" si="2"/>
        <v>0.50420168067226889</v>
      </c>
      <c r="S54" s="23"/>
      <c r="T54" s="25"/>
      <c r="U54" s="37"/>
    </row>
    <row r="55" spans="1:21" x14ac:dyDescent="0.25">
      <c r="A55" s="14" t="s">
        <v>20</v>
      </c>
      <c r="B55" s="14" t="s">
        <v>163</v>
      </c>
      <c r="C55" s="19" t="s">
        <v>164</v>
      </c>
      <c r="D55" s="19" t="s">
        <v>165</v>
      </c>
      <c r="E55" s="20">
        <v>250</v>
      </c>
      <c r="F55" s="32">
        <f t="shared" si="3"/>
        <v>1.6570553468450144</v>
      </c>
      <c r="G55" s="40">
        <v>2</v>
      </c>
      <c r="H55" s="18"/>
      <c r="I55" s="18"/>
      <c r="J55" s="33">
        <f t="shared" si="4"/>
        <v>2</v>
      </c>
      <c r="K55" s="23">
        <v>177</v>
      </c>
      <c r="L55" s="34">
        <f t="shared" si="5"/>
        <v>0.73287749287749293</v>
      </c>
      <c r="M55" s="23">
        <v>1</v>
      </c>
      <c r="N55" s="23"/>
      <c r="O55" s="23"/>
      <c r="P55" s="23">
        <f t="shared" si="8"/>
        <v>3</v>
      </c>
      <c r="Q55" s="35">
        <v>9</v>
      </c>
      <c r="R55" s="36">
        <f t="shared" si="2"/>
        <v>0.37815126050420167</v>
      </c>
      <c r="S55" s="23"/>
      <c r="T55" s="25"/>
      <c r="U55" s="37"/>
    </row>
    <row r="56" spans="1:21" x14ac:dyDescent="0.25">
      <c r="A56" s="14" t="s">
        <v>20</v>
      </c>
      <c r="B56" s="14" t="s">
        <v>166</v>
      </c>
      <c r="C56" s="19" t="s">
        <v>167</v>
      </c>
      <c r="D56" s="19" t="s">
        <v>168</v>
      </c>
      <c r="E56" s="20">
        <v>417</v>
      </c>
      <c r="F56" s="32">
        <f t="shared" si="3"/>
        <v>2.7639683185374841</v>
      </c>
      <c r="G56" s="40">
        <v>3</v>
      </c>
      <c r="H56" s="18">
        <v>1</v>
      </c>
      <c r="I56" s="18"/>
      <c r="J56" s="33">
        <f t="shared" si="4"/>
        <v>3</v>
      </c>
      <c r="K56" s="23">
        <v>223</v>
      </c>
      <c r="L56" s="34">
        <f t="shared" si="5"/>
        <v>0.92334283000949668</v>
      </c>
      <c r="M56" s="23">
        <v>1</v>
      </c>
      <c r="N56" s="23"/>
      <c r="O56" s="23"/>
      <c r="P56" s="23">
        <f t="shared" si="8"/>
        <v>4</v>
      </c>
      <c r="Q56" s="35">
        <v>16</v>
      </c>
      <c r="R56" s="36">
        <f t="shared" si="2"/>
        <v>0.67226890756302526</v>
      </c>
      <c r="S56" s="23"/>
      <c r="T56" s="25"/>
      <c r="U56" s="37" t="s">
        <v>48</v>
      </c>
    </row>
    <row r="57" spans="1:21" x14ac:dyDescent="0.25">
      <c r="A57" s="14" t="s">
        <v>20</v>
      </c>
      <c r="B57" s="14" t="s">
        <v>169</v>
      </c>
      <c r="C57" s="19" t="s">
        <v>170</v>
      </c>
      <c r="D57" s="19" t="s">
        <v>171</v>
      </c>
      <c r="E57" s="20">
        <v>464</v>
      </c>
      <c r="F57" s="32">
        <f t="shared" si="3"/>
        <v>3.0754947237443471</v>
      </c>
      <c r="G57" s="21">
        <v>3</v>
      </c>
      <c r="H57" s="18"/>
      <c r="I57" s="18"/>
      <c r="J57" s="33">
        <f t="shared" si="4"/>
        <v>3</v>
      </c>
      <c r="K57" s="23">
        <v>258</v>
      </c>
      <c r="L57" s="34">
        <f t="shared" si="5"/>
        <v>1.0682621082621082</v>
      </c>
      <c r="M57" s="23">
        <v>1</v>
      </c>
      <c r="N57" s="23"/>
      <c r="O57" s="23"/>
      <c r="P57" s="23">
        <f t="shared" si="8"/>
        <v>4</v>
      </c>
      <c r="Q57" s="35">
        <v>11</v>
      </c>
      <c r="R57" s="36">
        <f t="shared" si="2"/>
        <v>0.46218487394957986</v>
      </c>
      <c r="S57" s="23"/>
      <c r="T57" s="25"/>
      <c r="U57" s="37"/>
    </row>
    <row r="58" spans="1:21" x14ac:dyDescent="0.25">
      <c r="A58" s="14" t="s">
        <v>20</v>
      </c>
      <c r="B58" s="14" t="s">
        <v>172</v>
      </c>
      <c r="C58" s="19" t="s">
        <v>173</v>
      </c>
      <c r="D58" s="19" t="s">
        <v>174</v>
      </c>
      <c r="E58" s="20">
        <v>499</v>
      </c>
      <c r="F58" s="32">
        <f t="shared" si="3"/>
        <v>3.3074824723026488</v>
      </c>
      <c r="G58" s="21">
        <v>3</v>
      </c>
      <c r="H58" s="18"/>
      <c r="I58" s="18"/>
      <c r="J58" s="33">
        <f t="shared" si="4"/>
        <v>3</v>
      </c>
      <c r="K58" s="23">
        <v>299</v>
      </c>
      <c r="L58" s="34">
        <f t="shared" si="5"/>
        <v>1.2380246913580246</v>
      </c>
      <c r="M58" s="23">
        <v>1</v>
      </c>
      <c r="N58" s="23"/>
      <c r="O58" s="23"/>
      <c r="P58" s="23">
        <f>(G58+M58+S58)</f>
        <v>5</v>
      </c>
      <c r="Q58" s="35">
        <v>20</v>
      </c>
      <c r="R58" s="36">
        <f t="shared" si="2"/>
        <v>0.84033613445378152</v>
      </c>
      <c r="S58" s="23">
        <v>1</v>
      </c>
      <c r="T58" s="25">
        <v>1</v>
      </c>
      <c r="U58" s="37" t="s">
        <v>117</v>
      </c>
    </row>
    <row r="59" spans="1:21" x14ac:dyDescent="0.25">
      <c r="A59" s="14" t="s">
        <v>20</v>
      </c>
      <c r="B59" s="14" t="s">
        <v>175</v>
      </c>
      <c r="C59" s="19" t="s">
        <v>176</v>
      </c>
      <c r="D59" s="19" t="s">
        <v>142</v>
      </c>
      <c r="E59" s="20">
        <v>728</v>
      </c>
      <c r="F59" s="32">
        <f t="shared" si="3"/>
        <v>4.8253451700126826</v>
      </c>
      <c r="G59" s="21">
        <v>5</v>
      </c>
      <c r="H59" s="18">
        <v>1</v>
      </c>
      <c r="I59" s="18"/>
      <c r="J59" s="33">
        <f t="shared" si="4"/>
        <v>5</v>
      </c>
      <c r="K59" s="23">
        <v>430</v>
      </c>
      <c r="L59" s="34">
        <f t="shared" si="5"/>
        <v>1.7804368471035137</v>
      </c>
      <c r="M59" s="23">
        <v>2</v>
      </c>
      <c r="N59" s="23"/>
      <c r="O59" s="23"/>
      <c r="P59" s="23">
        <f t="shared" si="8"/>
        <v>7</v>
      </c>
      <c r="Q59" s="35">
        <v>18</v>
      </c>
      <c r="R59" s="36">
        <f t="shared" si="2"/>
        <v>0.75630252100840334</v>
      </c>
      <c r="S59" s="23"/>
      <c r="T59" s="25"/>
      <c r="U59" s="37" t="s">
        <v>76</v>
      </c>
    </row>
    <row r="60" spans="1:21" x14ac:dyDescent="0.25">
      <c r="A60" s="14" t="s">
        <v>20</v>
      </c>
      <c r="B60" s="14" t="s">
        <v>177</v>
      </c>
      <c r="C60" s="19" t="s">
        <v>178</v>
      </c>
      <c r="D60" s="19" t="s">
        <v>179</v>
      </c>
      <c r="E60" s="20">
        <v>584</v>
      </c>
      <c r="F60" s="32">
        <f t="shared" si="3"/>
        <v>3.8708812902299536</v>
      </c>
      <c r="G60" s="21">
        <v>4</v>
      </c>
      <c r="H60" s="18">
        <v>1</v>
      </c>
      <c r="I60" s="18"/>
      <c r="J60" s="33">
        <f t="shared" si="4"/>
        <v>4</v>
      </c>
      <c r="K60" s="23">
        <v>272</v>
      </c>
      <c r="L60" s="34">
        <f t="shared" si="5"/>
        <v>1.1262298195631528</v>
      </c>
      <c r="M60" s="23">
        <v>1</v>
      </c>
      <c r="N60" s="23"/>
      <c r="O60" s="23"/>
      <c r="P60" s="23">
        <f t="shared" si="8"/>
        <v>5</v>
      </c>
      <c r="Q60" s="35">
        <v>11</v>
      </c>
      <c r="R60" s="36">
        <f t="shared" si="2"/>
        <v>0.46218487394957986</v>
      </c>
      <c r="S60" s="23"/>
      <c r="T60" s="25"/>
      <c r="U60" s="37" t="s">
        <v>48</v>
      </c>
    </row>
    <row r="61" spans="1:21" x14ac:dyDescent="0.25">
      <c r="A61" s="14" t="s">
        <v>20</v>
      </c>
      <c r="B61" s="14" t="s">
        <v>180</v>
      </c>
      <c r="C61" s="19" t="s">
        <v>181</v>
      </c>
      <c r="D61" s="19" t="s">
        <v>182</v>
      </c>
      <c r="E61" s="20">
        <v>890</v>
      </c>
      <c r="F61" s="32">
        <f t="shared" si="3"/>
        <v>5.8991170347682518</v>
      </c>
      <c r="G61" s="21">
        <v>6</v>
      </c>
      <c r="H61" s="18"/>
      <c r="I61" s="18"/>
      <c r="J61" s="33">
        <f t="shared" si="4"/>
        <v>6</v>
      </c>
      <c r="K61" s="23">
        <v>441</v>
      </c>
      <c r="L61" s="34">
        <f t="shared" si="5"/>
        <v>1.825982905982906</v>
      </c>
      <c r="M61" s="23">
        <v>2</v>
      </c>
      <c r="N61" s="23"/>
      <c r="O61" s="23"/>
      <c r="P61" s="41">
        <f t="shared" si="8"/>
        <v>8</v>
      </c>
      <c r="Q61" s="35">
        <v>32</v>
      </c>
      <c r="R61" s="36">
        <f t="shared" si="2"/>
        <v>1.3445378151260505</v>
      </c>
      <c r="S61" s="23"/>
      <c r="T61" s="25"/>
      <c r="U61" s="37"/>
    </row>
    <row r="62" spans="1:21" x14ac:dyDescent="0.25">
      <c r="A62" s="14" t="s">
        <v>20</v>
      </c>
      <c r="B62" s="14" t="s">
        <v>183</v>
      </c>
      <c r="C62" s="19" t="s">
        <v>184</v>
      </c>
      <c r="D62" s="19" t="s">
        <v>185</v>
      </c>
      <c r="E62" s="20">
        <v>684</v>
      </c>
      <c r="F62" s="42">
        <f t="shared" si="3"/>
        <v>4.5337034289679599</v>
      </c>
      <c r="G62" s="21">
        <v>5</v>
      </c>
      <c r="H62" s="18">
        <v>1</v>
      </c>
      <c r="I62" s="18"/>
      <c r="J62" s="33">
        <f t="shared" si="4"/>
        <v>5</v>
      </c>
      <c r="K62" s="23">
        <v>360</v>
      </c>
      <c r="L62" s="34">
        <f t="shared" si="5"/>
        <v>1.4905982905982906</v>
      </c>
      <c r="M62" s="23">
        <v>1</v>
      </c>
      <c r="N62" s="23"/>
      <c r="O62" s="23"/>
      <c r="P62" s="23">
        <f t="shared" si="8"/>
        <v>6</v>
      </c>
      <c r="Q62" s="35">
        <v>22</v>
      </c>
      <c r="R62" s="36">
        <f t="shared" si="2"/>
        <v>0.92436974789915971</v>
      </c>
      <c r="S62" s="23"/>
      <c r="T62" s="25"/>
      <c r="U62" s="37" t="s">
        <v>83</v>
      </c>
    </row>
    <row r="63" spans="1:21" x14ac:dyDescent="0.25">
      <c r="A63" s="14" t="s">
        <v>20</v>
      </c>
      <c r="B63" s="14" t="s">
        <v>186</v>
      </c>
      <c r="C63" s="19" t="s">
        <v>187</v>
      </c>
      <c r="D63" s="19" t="s">
        <v>188</v>
      </c>
      <c r="E63" s="20">
        <v>645</v>
      </c>
      <c r="F63" s="32">
        <f t="shared" si="3"/>
        <v>4.275202794860137</v>
      </c>
      <c r="G63" s="21">
        <v>4</v>
      </c>
      <c r="H63" s="18"/>
      <c r="I63" s="18"/>
      <c r="J63" s="33">
        <f t="shared" si="4"/>
        <v>4</v>
      </c>
      <c r="K63" s="23">
        <v>327</v>
      </c>
      <c r="L63" s="34">
        <f t="shared" si="5"/>
        <v>1.3539601139601141</v>
      </c>
      <c r="M63" s="23">
        <v>1</v>
      </c>
      <c r="N63" s="23"/>
      <c r="O63" s="23"/>
      <c r="P63" s="23">
        <f t="shared" si="8"/>
        <v>5</v>
      </c>
      <c r="Q63" s="35">
        <v>34</v>
      </c>
      <c r="R63" s="36">
        <f t="shared" si="2"/>
        <v>1.4285714285714286</v>
      </c>
      <c r="S63" s="23"/>
      <c r="T63" s="25"/>
      <c r="U63" s="37"/>
    </row>
    <row r="64" spans="1:21" x14ac:dyDescent="0.25">
      <c r="A64" s="14" t="s">
        <v>20</v>
      </c>
      <c r="B64" s="14" t="s">
        <v>189</v>
      </c>
      <c r="C64" s="19" t="s">
        <v>190</v>
      </c>
      <c r="D64" s="19" t="s">
        <v>191</v>
      </c>
      <c r="E64" s="20">
        <v>719</v>
      </c>
      <c r="F64" s="32">
        <f t="shared" si="3"/>
        <v>4.7656911775262616</v>
      </c>
      <c r="G64" s="21">
        <v>5</v>
      </c>
      <c r="H64" s="18"/>
      <c r="I64" s="18"/>
      <c r="J64" s="33">
        <f t="shared" si="4"/>
        <v>5</v>
      </c>
      <c r="K64" s="23">
        <v>396</v>
      </c>
      <c r="L64" s="34">
        <f t="shared" si="5"/>
        <v>1.6396581196581197</v>
      </c>
      <c r="M64" s="23">
        <v>2</v>
      </c>
      <c r="N64" s="23"/>
      <c r="O64" s="23"/>
      <c r="P64" s="23">
        <f t="shared" si="8"/>
        <v>7</v>
      </c>
      <c r="Q64" s="35">
        <v>17</v>
      </c>
      <c r="R64" s="36">
        <f t="shared" si="2"/>
        <v>0.7142857142857143</v>
      </c>
      <c r="S64" s="23"/>
      <c r="T64" s="25"/>
      <c r="U64" s="37"/>
    </row>
    <row r="65" spans="1:21" x14ac:dyDescent="0.25">
      <c r="A65" s="14" t="s">
        <v>20</v>
      </c>
      <c r="B65" s="14" t="s">
        <v>192</v>
      </c>
      <c r="C65" s="19" t="s">
        <v>193</v>
      </c>
      <c r="D65" s="19" t="s">
        <v>24</v>
      </c>
      <c r="E65" s="20">
        <v>448</v>
      </c>
      <c r="F65" s="32">
        <f t="shared" si="3"/>
        <v>2.9694431815462661</v>
      </c>
      <c r="G65" s="21">
        <v>3</v>
      </c>
      <c r="H65" s="18"/>
      <c r="I65" s="30">
        <v>1</v>
      </c>
      <c r="J65" s="33">
        <f t="shared" si="4"/>
        <v>4</v>
      </c>
      <c r="K65" s="23">
        <v>398</v>
      </c>
      <c r="L65" s="34">
        <f t="shared" si="5"/>
        <v>1.6479392212725545</v>
      </c>
      <c r="M65" s="23">
        <v>2</v>
      </c>
      <c r="N65" s="23"/>
      <c r="O65" s="23"/>
      <c r="P65" s="23">
        <f>(G65+M65+I65)</f>
        <v>6</v>
      </c>
      <c r="Q65" s="35">
        <v>6</v>
      </c>
      <c r="R65" s="36">
        <f t="shared" si="2"/>
        <v>0.25210084033613445</v>
      </c>
      <c r="S65" s="23"/>
      <c r="T65" s="25"/>
      <c r="U65" s="37"/>
    </row>
    <row r="66" spans="1:21" x14ac:dyDescent="0.25">
      <c r="A66" s="14" t="s">
        <v>20</v>
      </c>
      <c r="B66" s="14" t="s">
        <v>194</v>
      </c>
      <c r="C66" s="19" t="s">
        <v>195</v>
      </c>
      <c r="D66" s="19" t="s">
        <v>24</v>
      </c>
      <c r="E66" s="20">
        <v>574</v>
      </c>
      <c r="F66" s="32">
        <f t="shared" si="3"/>
        <v>3.804599076356153</v>
      </c>
      <c r="G66" s="21">
        <v>4</v>
      </c>
      <c r="H66" s="18"/>
      <c r="I66" s="18"/>
      <c r="J66" s="33">
        <f t="shared" si="4"/>
        <v>4</v>
      </c>
      <c r="K66" s="23">
        <v>299</v>
      </c>
      <c r="L66" s="34">
        <f t="shared" si="5"/>
        <v>1.2380246913580246</v>
      </c>
      <c r="M66" s="23">
        <v>1</v>
      </c>
      <c r="N66" s="23"/>
      <c r="O66" s="23"/>
      <c r="P66" s="23">
        <f t="shared" si="8"/>
        <v>5</v>
      </c>
      <c r="Q66" s="35">
        <v>17</v>
      </c>
      <c r="R66" s="36">
        <f t="shared" si="2"/>
        <v>0.7142857142857143</v>
      </c>
      <c r="S66" s="23"/>
      <c r="T66" s="25"/>
      <c r="U66" s="37"/>
    </row>
    <row r="67" spans="1:21" x14ac:dyDescent="0.25">
      <c r="A67" s="14" t="s">
        <v>20</v>
      </c>
      <c r="B67" s="14" t="s">
        <v>196</v>
      </c>
      <c r="C67" s="19" t="s">
        <v>197</v>
      </c>
      <c r="D67" s="19" t="s">
        <v>198</v>
      </c>
      <c r="E67" s="20">
        <v>824</v>
      </c>
      <c r="F67" s="32">
        <f t="shared" si="3"/>
        <v>5.4616544232011677</v>
      </c>
      <c r="G67" s="21">
        <v>5</v>
      </c>
      <c r="H67" s="18"/>
      <c r="I67" s="18"/>
      <c r="J67" s="33">
        <f t="shared" si="4"/>
        <v>5</v>
      </c>
      <c r="K67" s="23">
        <v>691</v>
      </c>
      <c r="L67" s="34">
        <f t="shared" si="5"/>
        <v>2.8611206077872744</v>
      </c>
      <c r="M67" s="23">
        <v>3</v>
      </c>
      <c r="N67" s="23"/>
      <c r="O67" s="23"/>
      <c r="P67" s="38">
        <f t="shared" si="8"/>
        <v>8</v>
      </c>
      <c r="Q67" s="35">
        <v>21</v>
      </c>
      <c r="R67" s="36">
        <f t="shared" si="2"/>
        <v>0.88235294117647056</v>
      </c>
      <c r="S67" s="23"/>
      <c r="T67" s="25"/>
      <c r="U67" s="37"/>
    </row>
    <row r="68" spans="1:21" x14ac:dyDescent="0.25">
      <c r="A68" s="14" t="s">
        <v>20</v>
      </c>
      <c r="B68" s="14" t="s">
        <v>199</v>
      </c>
      <c r="C68" s="19" t="s">
        <v>200</v>
      </c>
      <c r="D68" s="19" t="s">
        <v>201</v>
      </c>
      <c r="E68" s="20">
        <v>612</v>
      </c>
      <c r="F68" s="32">
        <f t="shared" si="3"/>
        <v>4.0564714890765954</v>
      </c>
      <c r="G68" s="21">
        <v>4</v>
      </c>
      <c r="H68" s="18">
        <v>1</v>
      </c>
      <c r="I68" s="18"/>
      <c r="J68" s="33">
        <f t="shared" si="4"/>
        <v>4</v>
      </c>
      <c r="K68" s="23">
        <v>272</v>
      </c>
      <c r="L68" s="34">
        <f t="shared" si="5"/>
        <v>1.1262298195631528</v>
      </c>
      <c r="M68" s="23">
        <v>1</v>
      </c>
      <c r="N68" s="23"/>
      <c r="O68" s="23"/>
      <c r="P68" s="23">
        <f t="shared" si="8"/>
        <v>5</v>
      </c>
      <c r="Q68" s="35">
        <v>17</v>
      </c>
      <c r="R68" s="36">
        <f t="shared" si="2"/>
        <v>0.7142857142857143</v>
      </c>
      <c r="S68" s="23">
        <v>1</v>
      </c>
      <c r="T68" s="25"/>
      <c r="U68" s="37" t="s">
        <v>48</v>
      </c>
    </row>
    <row r="69" spans="1:21" x14ac:dyDescent="0.25">
      <c r="A69" s="14" t="s">
        <v>20</v>
      </c>
      <c r="B69" s="14" t="s">
        <v>202</v>
      </c>
      <c r="C69" s="19" t="s">
        <v>203</v>
      </c>
      <c r="D69" s="19" t="s">
        <v>24</v>
      </c>
      <c r="E69" s="20">
        <v>723</v>
      </c>
      <c r="F69" s="32">
        <f t="shared" si="3"/>
        <v>4.7922040630757818</v>
      </c>
      <c r="G69" s="40">
        <v>5</v>
      </c>
      <c r="H69" s="18"/>
      <c r="I69" s="18"/>
      <c r="J69" s="33">
        <f t="shared" si="4"/>
        <v>5</v>
      </c>
      <c r="K69" s="23">
        <v>475</v>
      </c>
      <c r="L69" s="34">
        <f t="shared" si="5"/>
        <v>1.9667616334283</v>
      </c>
      <c r="M69" s="23">
        <v>2</v>
      </c>
      <c r="N69" s="23"/>
      <c r="O69" s="23"/>
      <c r="P69" s="23">
        <f>(G69+M69+S69)</f>
        <v>8</v>
      </c>
      <c r="Q69" s="35">
        <v>25</v>
      </c>
      <c r="R69" s="36">
        <f t="shared" si="2"/>
        <v>1.0504201680672269</v>
      </c>
      <c r="S69" s="23">
        <v>1</v>
      </c>
      <c r="T69" s="25">
        <v>1</v>
      </c>
      <c r="U69" s="37" t="s">
        <v>76</v>
      </c>
    </row>
    <row r="70" spans="1:21" x14ac:dyDescent="0.25">
      <c r="A70" s="14" t="s">
        <v>20</v>
      </c>
      <c r="B70" s="14" t="s">
        <v>204</v>
      </c>
      <c r="C70" s="19" t="s">
        <v>205</v>
      </c>
      <c r="D70" s="19" t="s">
        <v>24</v>
      </c>
      <c r="E70" s="20">
        <v>312</v>
      </c>
      <c r="F70" s="32">
        <f t="shared" si="3"/>
        <v>2.0680050728625781</v>
      </c>
      <c r="G70" s="40">
        <v>2</v>
      </c>
      <c r="H70" s="18"/>
      <c r="I70" s="30">
        <v>1</v>
      </c>
      <c r="J70" s="33">
        <f t="shared" si="4"/>
        <v>3</v>
      </c>
      <c r="K70" s="23">
        <v>164</v>
      </c>
      <c r="L70" s="34">
        <f t="shared" si="5"/>
        <v>0.67905033238366574</v>
      </c>
      <c r="M70" s="23">
        <v>1</v>
      </c>
      <c r="N70" s="23"/>
      <c r="O70" s="23"/>
      <c r="P70" s="23">
        <f>(G70+M70+I70)</f>
        <v>4</v>
      </c>
      <c r="Q70" s="35">
        <v>17</v>
      </c>
      <c r="R70" s="36">
        <f t="shared" si="2"/>
        <v>0.7142857142857143</v>
      </c>
      <c r="S70" s="23"/>
      <c r="T70" s="25"/>
      <c r="U70" s="37"/>
    </row>
    <row r="71" spans="1:21" x14ac:dyDescent="0.25">
      <c r="A71" s="14" t="s">
        <v>20</v>
      </c>
      <c r="B71" s="14" t="s">
        <v>206</v>
      </c>
      <c r="C71" s="19" t="s">
        <v>207</v>
      </c>
      <c r="D71" s="19" t="s">
        <v>24</v>
      </c>
      <c r="E71" s="20">
        <v>552</v>
      </c>
      <c r="F71" s="32">
        <f t="shared" si="3"/>
        <v>3.6587782058337921</v>
      </c>
      <c r="G71" s="40">
        <v>4</v>
      </c>
      <c r="H71" s="18">
        <v>1</v>
      </c>
      <c r="I71" s="18"/>
      <c r="J71" s="33">
        <f t="shared" si="4"/>
        <v>4</v>
      </c>
      <c r="K71" s="23">
        <v>182</v>
      </c>
      <c r="L71" s="34">
        <f t="shared" si="5"/>
        <v>0.75358024691358028</v>
      </c>
      <c r="M71" s="23">
        <v>1</v>
      </c>
      <c r="N71" s="23"/>
      <c r="O71" s="23"/>
      <c r="P71" s="23">
        <f t="shared" si="8"/>
        <v>5</v>
      </c>
      <c r="Q71" s="35">
        <v>16</v>
      </c>
      <c r="R71" s="36">
        <f t="shared" si="2"/>
        <v>0.67226890756302526</v>
      </c>
      <c r="S71" s="23"/>
      <c r="T71" s="25"/>
      <c r="U71" s="37" t="s">
        <v>48</v>
      </c>
    </row>
    <row r="72" spans="1:21" x14ac:dyDescent="0.25">
      <c r="A72" s="14" t="s">
        <v>20</v>
      </c>
      <c r="B72" s="14" t="s">
        <v>208</v>
      </c>
      <c r="C72" s="19" t="s">
        <v>209</v>
      </c>
      <c r="D72" s="19" t="s">
        <v>24</v>
      </c>
      <c r="E72" s="20">
        <v>404</v>
      </c>
      <c r="F72" s="32">
        <f t="shared" si="3"/>
        <v>2.6778014405015433</v>
      </c>
      <c r="G72" s="40">
        <v>3</v>
      </c>
      <c r="H72" s="18">
        <v>1</v>
      </c>
      <c r="I72" s="18"/>
      <c r="J72" s="33">
        <f t="shared" si="4"/>
        <v>3</v>
      </c>
      <c r="K72" s="23">
        <v>375</v>
      </c>
      <c r="L72" s="34">
        <f t="shared" si="5"/>
        <v>1.5527065527065527</v>
      </c>
      <c r="M72" s="23">
        <v>2</v>
      </c>
      <c r="N72" s="23"/>
      <c r="O72" s="23"/>
      <c r="P72" s="23">
        <f t="shared" si="8"/>
        <v>5</v>
      </c>
      <c r="Q72" s="35">
        <v>14</v>
      </c>
      <c r="R72" s="36">
        <f t="shared" si="2"/>
        <v>0.58823529411764708</v>
      </c>
      <c r="S72" s="23"/>
      <c r="T72" s="25"/>
      <c r="U72" s="37" t="s">
        <v>48</v>
      </c>
    </row>
    <row r="73" spans="1:21" x14ac:dyDescent="0.25">
      <c r="A73" s="14" t="s">
        <v>20</v>
      </c>
      <c r="B73" s="14" t="s">
        <v>210</v>
      </c>
      <c r="C73" s="19" t="s">
        <v>211</v>
      </c>
      <c r="D73" s="19" t="s">
        <v>24</v>
      </c>
      <c r="E73" s="20">
        <v>521</v>
      </c>
      <c r="F73" s="32">
        <f t="shared" si="3"/>
        <v>3.4533033428250102</v>
      </c>
      <c r="G73" s="40">
        <v>3</v>
      </c>
      <c r="H73" s="18"/>
      <c r="I73" s="18"/>
      <c r="J73" s="33">
        <f t="shared" si="4"/>
        <v>3</v>
      </c>
      <c r="K73" s="23">
        <v>413</v>
      </c>
      <c r="L73" s="34">
        <f t="shared" si="5"/>
        <v>1.7100474833808168</v>
      </c>
      <c r="M73" s="23">
        <v>2</v>
      </c>
      <c r="N73" s="23"/>
      <c r="O73" s="23"/>
      <c r="P73" s="23">
        <f t="shared" si="8"/>
        <v>5</v>
      </c>
      <c r="Q73" s="35">
        <v>11</v>
      </c>
      <c r="R73" s="36">
        <f t="shared" si="2"/>
        <v>0.46218487394957986</v>
      </c>
      <c r="S73" s="23"/>
      <c r="T73" s="25"/>
      <c r="U73" s="37"/>
    </row>
    <row r="74" spans="1:21" x14ac:dyDescent="0.25">
      <c r="A74" s="14" t="s">
        <v>20</v>
      </c>
      <c r="B74" s="14" t="s">
        <v>212</v>
      </c>
      <c r="C74" s="19" t="s">
        <v>213</v>
      </c>
      <c r="D74" s="19" t="s">
        <v>24</v>
      </c>
      <c r="E74" s="20">
        <v>284</v>
      </c>
      <c r="F74" s="32">
        <f t="shared" si="3"/>
        <v>1.8824148740159365</v>
      </c>
      <c r="G74" s="40">
        <v>2</v>
      </c>
      <c r="H74" s="18"/>
      <c r="I74" s="18"/>
      <c r="J74" s="33">
        <f t="shared" si="4"/>
        <v>2</v>
      </c>
      <c r="K74" s="23">
        <v>423</v>
      </c>
      <c r="L74" s="34">
        <f t="shared" si="5"/>
        <v>1.7514529914529915</v>
      </c>
      <c r="M74" s="23">
        <v>2</v>
      </c>
      <c r="N74" s="23"/>
      <c r="O74" s="23"/>
      <c r="P74" s="23">
        <f t="shared" si="8"/>
        <v>4</v>
      </c>
      <c r="Q74" s="35">
        <v>11</v>
      </c>
      <c r="R74" s="36">
        <f t="shared" si="2"/>
        <v>0.46218487394957986</v>
      </c>
      <c r="S74" s="23"/>
      <c r="T74" s="25"/>
      <c r="U74" s="37"/>
    </row>
    <row r="75" spans="1:21" x14ac:dyDescent="0.25">
      <c r="A75" s="14" t="s">
        <v>20</v>
      </c>
      <c r="B75" s="14" t="s">
        <v>214</v>
      </c>
      <c r="C75" s="19" t="s">
        <v>215</v>
      </c>
      <c r="D75" s="19" t="s">
        <v>24</v>
      </c>
      <c r="E75" s="20">
        <v>409</v>
      </c>
      <c r="F75" s="32">
        <f t="shared" si="3"/>
        <v>2.7109425474384437</v>
      </c>
      <c r="G75" s="40">
        <v>3</v>
      </c>
      <c r="H75" s="18"/>
      <c r="I75" s="18"/>
      <c r="J75" s="33">
        <f t="shared" si="4"/>
        <v>3</v>
      </c>
      <c r="K75" s="23">
        <v>204</v>
      </c>
      <c r="L75" s="34">
        <f t="shared" si="5"/>
        <v>0.84467236467236462</v>
      </c>
      <c r="M75" s="23">
        <v>1</v>
      </c>
      <c r="N75" s="23"/>
      <c r="O75" s="23"/>
      <c r="P75" s="23">
        <f t="shared" si="8"/>
        <v>4</v>
      </c>
      <c r="Q75" s="35">
        <v>23</v>
      </c>
      <c r="R75" s="36">
        <f t="shared" si="2"/>
        <v>0.96638655462184875</v>
      </c>
      <c r="S75" s="23"/>
      <c r="T75" s="25"/>
      <c r="U75" s="37"/>
    </row>
    <row r="76" spans="1:21" x14ac:dyDescent="0.25">
      <c r="A76" s="14" t="s">
        <v>20</v>
      </c>
      <c r="B76" s="14" t="s">
        <v>216</v>
      </c>
      <c r="C76" s="19" t="s">
        <v>217</v>
      </c>
      <c r="D76" s="19" t="s">
        <v>218</v>
      </c>
      <c r="E76" s="20">
        <v>472</v>
      </c>
      <c r="F76" s="32">
        <f t="shared" si="3"/>
        <v>3.1285204948433871</v>
      </c>
      <c r="G76" s="21">
        <v>3</v>
      </c>
      <c r="H76" s="18"/>
      <c r="I76" s="18"/>
      <c r="J76" s="33">
        <f t="shared" si="4"/>
        <v>3</v>
      </c>
      <c r="K76" s="23">
        <v>279</v>
      </c>
      <c r="L76" s="34">
        <f t="shared" si="5"/>
        <v>1.1552136752136752</v>
      </c>
      <c r="M76" s="23">
        <v>1</v>
      </c>
      <c r="N76" s="23"/>
      <c r="O76" s="23"/>
      <c r="P76" s="23">
        <f t="shared" si="8"/>
        <v>4</v>
      </c>
      <c r="Q76" s="35">
        <v>18</v>
      </c>
      <c r="R76" s="36">
        <f t="shared" si="2"/>
        <v>0.75630252100840334</v>
      </c>
      <c r="S76" s="23"/>
      <c r="T76" s="25"/>
      <c r="U76" s="37"/>
    </row>
    <row r="77" spans="1:21" x14ac:dyDescent="0.25">
      <c r="A77" s="14" t="s">
        <v>20</v>
      </c>
      <c r="B77" s="14" t="s">
        <v>219</v>
      </c>
      <c r="C77" s="19" t="s">
        <v>220</v>
      </c>
      <c r="D77" s="19" t="s">
        <v>221</v>
      </c>
      <c r="E77" s="20">
        <v>503</v>
      </c>
      <c r="F77" s="32">
        <f t="shared" si="3"/>
        <v>3.3339953578521691</v>
      </c>
      <c r="G77" s="21">
        <v>3</v>
      </c>
      <c r="H77" s="18">
        <v>1</v>
      </c>
      <c r="I77" s="18"/>
      <c r="J77" s="33">
        <f t="shared" si="4"/>
        <v>3</v>
      </c>
      <c r="K77" s="23">
        <v>438</v>
      </c>
      <c r="L77" s="34">
        <f t="shared" si="5"/>
        <v>1.8135612535612535</v>
      </c>
      <c r="M77" s="23">
        <v>2</v>
      </c>
      <c r="N77" s="23"/>
      <c r="O77" s="23"/>
      <c r="P77" s="23">
        <f t="shared" si="8"/>
        <v>5</v>
      </c>
      <c r="Q77" s="35">
        <v>16</v>
      </c>
      <c r="R77" s="36">
        <f t="shared" si="2"/>
        <v>0.67226890756302526</v>
      </c>
      <c r="S77" s="23"/>
      <c r="T77" s="25"/>
      <c r="U77" s="37" t="s">
        <v>48</v>
      </c>
    </row>
    <row r="78" spans="1:21" x14ac:dyDescent="0.25">
      <c r="A78" s="14" t="s">
        <v>20</v>
      </c>
      <c r="B78" s="14" t="s">
        <v>222</v>
      </c>
      <c r="C78" s="19" t="s">
        <v>223</v>
      </c>
      <c r="D78" s="19" t="s">
        <v>221</v>
      </c>
      <c r="E78" s="20">
        <v>544</v>
      </c>
      <c r="F78" s="32">
        <f t="shared" si="3"/>
        <v>3.6057524347347516</v>
      </c>
      <c r="G78" s="40">
        <v>4</v>
      </c>
      <c r="H78" s="18"/>
      <c r="I78" s="30">
        <v>1</v>
      </c>
      <c r="J78" s="33">
        <f t="shared" si="4"/>
        <v>5</v>
      </c>
      <c r="K78" s="23">
        <v>190</v>
      </c>
      <c r="L78" s="34">
        <f t="shared" si="5"/>
        <v>0.78670465337132001</v>
      </c>
      <c r="M78" s="23">
        <v>1</v>
      </c>
      <c r="N78" s="23"/>
      <c r="O78" s="23"/>
      <c r="P78" s="23">
        <f>(G78+M78+I78)</f>
        <v>6</v>
      </c>
      <c r="Q78" s="35">
        <v>31</v>
      </c>
      <c r="R78" s="36">
        <f t="shared" si="2"/>
        <v>1.3025210084033614</v>
      </c>
      <c r="S78" s="23"/>
      <c r="T78" s="25"/>
      <c r="U78" s="37"/>
    </row>
    <row r="79" spans="1:21" x14ac:dyDescent="0.25">
      <c r="A79" s="14" t="s">
        <v>20</v>
      </c>
      <c r="B79" s="14" t="s">
        <v>224</v>
      </c>
      <c r="C79" s="19" t="s">
        <v>225</v>
      </c>
      <c r="D79" s="19" t="s">
        <v>226</v>
      </c>
      <c r="E79" s="20">
        <v>642</v>
      </c>
      <c r="F79" s="32">
        <f t="shared" si="3"/>
        <v>4.2553181306979972</v>
      </c>
      <c r="G79" s="21">
        <v>4</v>
      </c>
      <c r="H79" s="18">
        <v>1</v>
      </c>
      <c r="I79" s="18"/>
      <c r="J79" s="33">
        <f t="shared" si="4"/>
        <v>4</v>
      </c>
      <c r="K79" s="23">
        <v>365</v>
      </c>
      <c r="L79" s="34">
        <f t="shared" si="5"/>
        <v>1.511301044634378</v>
      </c>
      <c r="M79" s="23">
        <v>1</v>
      </c>
      <c r="N79" s="23"/>
      <c r="O79" s="23"/>
      <c r="P79" s="23">
        <f t="shared" ref="P79:P90" si="9">(G79+M79)</f>
        <v>5</v>
      </c>
      <c r="Q79" s="35">
        <v>21</v>
      </c>
      <c r="R79" s="36">
        <f t="shared" ref="R79:R91" si="10">(Q79*55)/1309</f>
        <v>0.88235294117647056</v>
      </c>
      <c r="S79" s="23"/>
      <c r="T79" s="25"/>
      <c r="U79" s="37" t="s">
        <v>76</v>
      </c>
    </row>
    <row r="80" spans="1:21" x14ac:dyDescent="0.25">
      <c r="A80" s="14" t="s">
        <v>20</v>
      </c>
      <c r="B80" s="14" t="s">
        <v>227</v>
      </c>
      <c r="C80" s="19" t="s">
        <v>228</v>
      </c>
      <c r="D80" s="19" t="s">
        <v>22</v>
      </c>
      <c r="E80" s="20">
        <v>800</v>
      </c>
      <c r="F80" s="32">
        <f t="shared" ref="F80:F91" si="11">(E80*277)/41791</f>
        <v>5.3025771099040462</v>
      </c>
      <c r="G80" s="21">
        <v>5</v>
      </c>
      <c r="H80" s="18"/>
      <c r="I80" s="18"/>
      <c r="J80" s="33">
        <f t="shared" ref="J80:J91" si="12">SUM(G80,I80)</f>
        <v>5</v>
      </c>
      <c r="K80" s="23">
        <v>601</v>
      </c>
      <c r="L80" s="34">
        <f t="shared" ref="L80:L91" si="13">(K80*109)/26325</f>
        <v>2.4884710351377017</v>
      </c>
      <c r="M80" s="23">
        <v>2</v>
      </c>
      <c r="N80" s="23"/>
      <c r="O80" s="23"/>
      <c r="P80" s="38">
        <f t="shared" si="9"/>
        <v>7</v>
      </c>
      <c r="Q80" s="35">
        <v>25</v>
      </c>
      <c r="R80" s="36">
        <f t="shared" si="10"/>
        <v>1.0504201680672269</v>
      </c>
      <c r="S80" s="23"/>
      <c r="T80" s="25"/>
      <c r="U80" s="37"/>
    </row>
    <row r="81" spans="1:21" x14ac:dyDescent="0.25">
      <c r="A81" s="14" t="s">
        <v>20</v>
      </c>
      <c r="B81" s="14" t="s">
        <v>229</v>
      </c>
      <c r="C81" s="19" t="s">
        <v>230</v>
      </c>
      <c r="D81" s="19" t="s">
        <v>107</v>
      </c>
      <c r="E81" s="20">
        <v>524</v>
      </c>
      <c r="F81" s="32">
        <f t="shared" si="11"/>
        <v>3.4731880069871504</v>
      </c>
      <c r="G81" s="21">
        <v>3</v>
      </c>
      <c r="H81" s="18">
        <v>1</v>
      </c>
      <c r="I81" s="18"/>
      <c r="J81" s="33">
        <f t="shared" si="12"/>
        <v>3</v>
      </c>
      <c r="K81" s="23">
        <v>549</v>
      </c>
      <c r="L81" s="34">
        <f t="shared" si="13"/>
        <v>2.273162393162393</v>
      </c>
      <c r="M81" s="23">
        <v>2</v>
      </c>
      <c r="N81" s="23"/>
      <c r="O81" s="23"/>
      <c r="P81" s="23">
        <f t="shared" si="9"/>
        <v>5</v>
      </c>
      <c r="Q81" s="35">
        <v>29</v>
      </c>
      <c r="R81" s="36">
        <f t="shared" si="10"/>
        <v>1.2184873949579831</v>
      </c>
      <c r="S81" s="23"/>
      <c r="T81" s="25"/>
      <c r="U81" s="37" t="s">
        <v>76</v>
      </c>
    </row>
    <row r="82" spans="1:21" x14ac:dyDescent="0.25">
      <c r="A82" s="14" t="s">
        <v>20</v>
      </c>
      <c r="B82" s="14" t="s">
        <v>231</v>
      </c>
      <c r="C82" s="19" t="s">
        <v>232</v>
      </c>
      <c r="D82" s="19" t="s">
        <v>233</v>
      </c>
      <c r="E82" s="20">
        <v>797</v>
      </c>
      <c r="F82" s="32">
        <f t="shared" si="11"/>
        <v>5.2826924457419064</v>
      </c>
      <c r="G82" s="21">
        <v>5</v>
      </c>
      <c r="H82" s="18">
        <v>1</v>
      </c>
      <c r="I82" s="18"/>
      <c r="J82" s="33">
        <f t="shared" si="12"/>
        <v>5</v>
      </c>
      <c r="K82" s="23">
        <v>382</v>
      </c>
      <c r="L82" s="34">
        <f t="shared" si="13"/>
        <v>1.5816904083570751</v>
      </c>
      <c r="M82" s="23">
        <v>2</v>
      </c>
      <c r="N82" s="23"/>
      <c r="O82" s="23"/>
      <c r="P82" s="23">
        <f t="shared" si="9"/>
        <v>7</v>
      </c>
      <c r="Q82" s="35">
        <v>23</v>
      </c>
      <c r="R82" s="36">
        <f t="shared" si="10"/>
        <v>0.96638655462184875</v>
      </c>
      <c r="S82" s="23"/>
      <c r="T82" s="25"/>
      <c r="U82" s="37" t="s">
        <v>48</v>
      </c>
    </row>
    <row r="83" spans="1:21" x14ac:dyDescent="0.25">
      <c r="A83" s="14" t="s">
        <v>20</v>
      </c>
      <c r="B83" s="14" t="s">
        <v>234</v>
      </c>
      <c r="C83" s="19" t="s">
        <v>235</v>
      </c>
      <c r="D83" s="19" t="s">
        <v>233</v>
      </c>
      <c r="E83" s="20">
        <v>538</v>
      </c>
      <c r="F83" s="32">
        <f t="shared" si="11"/>
        <v>3.5659831064104712</v>
      </c>
      <c r="G83" s="21">
        <v>4</v>
      </c>
      <c r="H83" s="18"/>
      <c r="I83" s="18"/>
      <c r="J83" s="33">
        <f t="shared" si="12"/>
        <v>4</v>
      </c>
      <c r="K83" s="23">
        <v>375</v>
      </c>
      <c r="L83" s="34">
        <f t="shared" si="13"/>
        <v>1.5527065527065527</v>
      </c>
      <c r="M83" s="23">
        <v>2</v>
      </c>
      <c r="N83" s="23"/>
      <c r="O83" s="23"/>
      <c r="P83" s="23">
        <f t="shared" si="9"/>
        <v>6</v>
      </c>
      <c r="Q83" s="35">
        <v>12</v>
      </c>
      <c r="R83" s="36">
        <f t="shared" si="10"/>
        <v>0.50420168067226889</v>
      </c>
      <c r="S83" s="23"/>
      <c r="T83" s="25"/>
      <c r="U83" s="37"/>
    </row>
    <row r="84" spans="1:21" x14ac:dyDescent="0.25">
      <c r="A84" s="14" t="s">
        <v>20</v>
      </c>
      <c r="B84" s="14" t="s">
        <v>236</v>
      </c>
      <c r="C84" s="19" t="s">
        <v>237</v>
      </c>
      <c r="D84" s="19" t="s">
        <v>238</v>
      </c>
      <c r="E84" s="20">
        <v>1022</v>
      </c>
      <c r="F84" s="32">
        <f t="shared" si="11"/>
        <v>6.7740422579024191</v>
      </c>
      <c r="G84" s="21">
        <v>7</v>
      </c>
      <c r="H84" s="18">
        <v>1</v>
      </c>
      <c r="I84" s="18"/>
      <c r="J84" s="33">
        <f t="shared" si="12"/>
        <v>7</v>
      </c>
      <c r="K84" s="23">
        <v>665</v>
      </c>
      <c r="L84" s="34">
        <f t="shared" si="13"/>
        <v>2.75346628679962</v>
      </c>
      <c r="M84" s="23">
        <v>3</v>
      </c>
      <c r="N84" s="23"/>
      <c r="O84" s="23"/>
      <c r="P84" s="38">
        <f t="shared" si="9"/>
        <v>10</v>
      </c>
      <c r="Q84" s="35">
        <v>44</v>
      </c>
      <c r="R84" s="36">
        <f t="shared" si="10"/>
        <v>1.8487394957983194</v>
      </c>
      <c r="S84" s="23"/>
      <c r="T84" s="25"/>
      <c r="U84" s="37" t="s">
        <v>117</v>
      </c>
    </row>
    <row r="85" spans="1:21" x14ac:dyDescent="0.25">
      <c r="A85" s="14" t="s">
        <v>20</v>
      </c>
      <c r="B85" s="14" t="s">
        <v>239</v>
      </c>
      <c r="C85" s="19" t="s">
        <v>240</v>
      </c>
      <c r="D85" s="19" t="s">
        <v>241</v>
      </c>
      <c r="E85" s="20">
        <v>915</v>
      </c>
      <c r="F85" s="32">
        <f t="shared" si="11"/>
        <v>6.0648225694527529</v>
      </c>
      <c r="G85" s="21">
        <v>6</v>
      </c>
      <c r="H85" s="18"/>
      <c r="I85" s="18"/>
      <c r="J85" s="33">
        <f t="shared" si="12"/>
        <v>6</v>
      </c>
      <c r="K85" s="23">
        <v>573</v>
      </c>
      <c r="L85" s="34">
        <f t="shared" si="13"/>
        <v>2.3725356125356125</v>
      </c>
      <c r="M85" s="23">
        <v>2</v>
      </c>
      <c r="N85" s="23"/>
      <c r="O85" s="23"/>
      <c r="P85" s="38">
        <f t="shared" si="9"/>
        <v>8</v>
      </c>
      <c r="Q85" s="35">
        <v>25</v>
      </c>
      <c r="R85" s="36">
        <f t="shared" si="10"/>
        <v>1.0504201680672269</v>
      </c>
      <c r="S85" s="23"/>
      <c r="T85" s="25"/>
      <c r="U85" s="37"/>
    </row>
    <row r="86" spans="1:21" x14ac:dyDescent="0.25">
      <c r="A86" s="14" t="s">
        <v>20</v>
      </c>
      <c r="B86" s="14" t="s">
        <v>242</v>
      </c>
      <c r="C86" s="19" t="s">
        <v>243</v>
      </c>
      <c r="D86" s="19" t="s">
        <v>22</v>
      </c>
      <c r="E86" s="20">
        <v>696</v>
      </c>
      <c r="F86" s="32">
        <f t="shared" si="11"/>
        <v>4.6132420856165206</v>
      </c>
      <c r="G86" s="21">
        <v>5</v>
      </c>
      <c r="H86" s="18">
        <v>1</v>
      </c>
      <c r="I86" s="18"/>
      <c r="J86" s="33">
        <f t="shared" si="12"/>
        <v>5</v>
      </c>
      <c r="K86" s="23">
        <v>348</v>
      </c>
      <c r="L86" s="34">
        <f t="shared" si="13"/>
        <v>1.4409116809116809</v>
      </c>
      <c r="M86" s="23">
        <v>1</v>
      </c>
      <c r="N86" s="23"/>
      <c r="O86" s="23"/>
      <c r="P86" s="23">
        <f t="shared" si="9"/>
        <v>6</v>
      </c>
      <c r="Q86" s="35">
        <v>11</v>
      </c>
      <c r="R86" s="36">
        <f t="shared" si="10"/>
        <v>0.46218487394957986</v>
      </c>
      <c r="S86" s="23"/>
      <c r="T86" s="25"/>
      <c r="U86" s="37" t="s">
        <v>83</v>
      </c>
    </row>
    <row r="87" spans="1:21" x14ac:dyDescent="0.25">
      <c r="A87" s="14" t="s">
        <v>20</v>
      </c>
      <c r="B87" s="14" t="s">
        <v>244</v>
      </c>
      <c r="C87" s="19" t="s">
        <v>245</v>
      </c>
      <c r="D87" s="19" t="s">
        <v>246</v>
      </c>
      <c r="E87" s="20">
        <v>305</v>
      </c>
      <c r="F87" s="32">
        <f t="shared" si="11"/>
        <v>2.0216075231509176</v>
      </c>
      <c r="G87" s="21">
        <v>2</v>
      </c>
      <c r="H87" s="18"/>
      <c r="I87" s="30">
        <v>1</v>
      </c>
      <c r="J87" s="33">
        <f t="shared" si="12"/>
        <v>3</v>
      </c>
      <c r="K87" s="23">
        <v>211</v>
      </c>
      <c r="L87" s="34">
        <f t="shared" si="13"/>
        <v>0.87365622032288703</v>
      </c>
      <c r="M87" s="23">
        <v>1</v>
      </c>
      <c r="N87" s="23"/>
      <c r="O87" s="23"/>
      <c r="P87" s="23">
        <f>(G87+M87+I87)</f>
        <v>4</v>
      </c>
      <c r="Q87" s="35">
        <v>5</v>
      </c>
      <c r="R87" s="36">
        <f t="shared" si="10"/>
        <v>0.21008403361344538</v>
      </c>
      <c r="S87" s="23"/>
      <c r="T87" s="25"/>
      <c r="U87" s="37"/>
    </row>
    <row r="88" spans="1:21" x14ac:dyDescent="0.25">
      <c r="A88" s="14" t="s">
        <v>20</v>
      </c>
      <c r="B88" s="14" t="s">
        <v>247</v>
      </c>
      <c r="C88" s="19" t="s">
        <v>248</v>
      </c>
      <c r="D88" s="19" t="s">
        <v>249</v>
      </c>
      <c r="E88" s="20">
        <v>359</v>
      </c>
      <c r="F88" s="32">
        <f t="shared" si="11"/>
        <v>2.379531478069441</v>
      </c>
      <c r="G88" s="21">
        <v>2</v>
      </c>
      <c r="H88" s="18"/>
      <c r="I88" s="18"/>
      <c r="J88" s="33">
        <f t="shared" si="12"/>
        <v>2</v>
      </c>
      <c r="K88" s="23">
        <v>216</v>
      </c>
      <c r="L88" s="34">
        <f t="shared" si="13"/>
        <v>0.89435897435897438</v>
      </c>
      <c r="M88" s="23">
        <v>1</v>
      </c>
      <c r="N88" s="23"/>
      <c r="O88" s="23"/>
      <c r="P88" s="23">
        <f t="shared" si="9"/>
        <v>3</v>
      </c>
      <c r="Q88" s="35">
        <v>13</v>
      </c>
      <c r="R88" s="36">
        <f t="shared" si="10"/>
        <v>0.54621848739495793</v>
      </c>
      <c r="S88" s="23"/>
      <c r="T88" s="25"/>
      <c r="U88" s="37"/>
    </row>
    <row r="89" spans="1:21" x14ac:dyDescent="0.25">
      <c r="A89" s="14" t="s">
        <v>20</v>
      </c>
      <c r="B89" s="14" t="s">
        <v>250</v>
      </c>
      <c r="C89" s="19" t="s">
        <v>251</v>
      </c>
      <c r="D89" s="19" t="s">
        <v>233</v>
      </c>
      <c r="E89" s="20">
        <v>635</v>
      </c>
      <c r="F89" s="32">
        <f t="shared" si="11"/>
        <v>4.2089205809863364</v>
      </c>
      <c r="G89" s="21">
        <v>4</v>
      </c>
      <c r="H89" s="18">
        <v>1</v>
      </c>
      <c r="I89" s="18"/>
      <c r="J89" s="33">
        <f t="shared" si="12"/>
        <v>4</v>
      </c>
      <c r="K89" s="23">
        <v>686</v>
      </c>
      <c r="L89" s="34">
        <f t="shared" si="13"/>
        <v>2.840417853751187</v>
      </c>
      <c r="M89" s="23">
        <v>3</v>
      </c>
      <c r="N89" s="23"/>
      <c r="O89" s="23"/>
      <c r="P89" s="23">
        <f t="shared" si="9"/>
        <v>7</v>
      </c>
      <c r="Q89" s="35">
        <v>27</v>
      </c>
      <c r="R89" s="36">
        <f t="shared" si="10"/>
        <v>1.134453781512605</v>
      </c>
      <c r="S89" s="23"/>
      <c r="T89" s="25"/>
      <c r="U89" s="37" t="s">
        <v>48</v>
      </c>
    </row>
    <row r="90" spans="1:21" x14ac:dyDescent="0.25">
      <c r="A90" s="14" t="s">
        <v>20</v>
      </c>
      <c r="B90" s="14" t="s">
        <v>252</v>
      </c>
      <c r="C90" s="19" t="s">
        <v>253</v>
      </c>
      <c r="D90" s="19" t="s">
        <v>254</v>
      </c>
      <c r="E90" s="20">
        <v>732</v>
      </c>
      <c r="F90" s="32">
        <f t="shared" si="11"/>
        <v>4.851858055562202</v>
      </c>
      <c r="G90" s="40">
        <v>5</v>
      </c>
      <c r="H90" s="18">
        <v>1</v>
      </c>
      <c r="I90" s="18"/>
      <c r="J90" s="33">
        <f t="shared" si="12"/>
        <v>5</v>
      </c>
      <c r="K90" s="23">
        <v>468</v>
      </c>
      <c r="L90" s="34">
        <f t="shared" si="13"/>
        <v>1.9377777777777778</v>
      </c>
      <c r="M90" s="23">
        <v>2</v>
      </c>
      <c r="N90" s="23"/>
      <c r="O90" s="23"/>
      <c r="P90" s="23">
        <f t="shared" si="9"/>
        <v>7</v>
      </c>
      <c r="Q90" s="35">
        <v>21</v>
      </c>
      <c r="R90" s="36">
        <f t="shared" si="10"/>
        <v>0.88235294117647056</v>
      </c>
      <c r="S90" s="23"/>
      <c r="T90" s="25"/>
      <c r="U90" s="37" t="s">
        <v>48</v>
      </c>
    </row>
    <row r="91" spans="1:21" x14ac:dyDescent="0.25">
      <c r="A91" s="14" t="s">
        <v>20</v>
      </c>
      <c r="B91" s="14" t="s">
        <v>255</v>
      </c>
      <c r="C91" s="19" t="s">
        <v>256</v>
      </c>
      <c r="D91" s="19" t="s">
        <v>257</v>
      </c>
      <c r="E91" s="20">
        <v>368</v>
      </c>
      <c r="F91" s="32">
        <f t="shared" si="11"/>
        <v>2.4391854705558611</v>
      </c>
      <c r="G91" s="21">
        <v>2</v>
      </c>
      <c r="H91" s="18"/>
      <c r="I91" s="18"/>
      <c r="J91" s="33">
        <f t="shared" si="12"/>
        <v>2</v>
      </c>
      <c r="K91" s="23">
        <v>231</v>
      </c>
      <c r="L91" s="34">
        <f t="shared" si="13"/>
        <v>0.95646723646723641</v>
      </c>
      <c r="M91" s="23">
        <v>1</v>
      </c>
      <c r="N91" s="23"/>
      <c r="O91" s="23"/>
      <c r="P91" s="23">
        <f>(G91+M91+S91)</f>
        <v>4</v>
      </c>
      <c r="Q91" s="35">
        <v>14</v>
      </c>
      <c r="R91" s="36">
        <f t="shared" si="10"/>
        <v>0.58823529411764708</v>
      </c>
      <c r="S91" s="23">
        <v>1</v>
      </c>
      <c r="T91" s="25">
        <v>1</v>
      </c>
      <c r="U91" s="37" t="s">
        <v>48</v>
      </c>
    </row>
    <row r="92" spans="1:21" x14ac:dyDescent="0.25">
      <c r="A92" s="14"/>
      <c r="B92" s="19"/>
      <c r="C92" s="19"/>
      <c r="D92" s="43" t="s">
        <v>258</v>
      </c>
      <c r="E92" s="44">
        <f>SUM(E15:E91)</f>
        <v>41791</v>
      </c>
      <c r="F92" s="44">
        <f>SUM(F3:F91)</f>
        <v>277.00000000000006</v>
      </c>
      <c r="G92" s="44">
        <f>SUM(G3:G91)</f>
        <v>277</v>
      </c>
      <c r="H92" s="44">
        <f>SUM(H15:H91)</f>
        <v>25</v>
      </c>
      <c r="I92" s="44">
        <f>SUM(I13:I91)</f>
        <v>15</v>
      </c>
      <c r="J92" s="24">
        <f>SUM(J3:J91)</f>
        <v>294</v>
      </c>
      <c r="K92" s="24">
        <f>SUM(K15:K91)</f>
        <v>26325</v>
      </c>
      <c r="L92" s="24">
        <f>SUM(L15:L91)</f>
        <v>109.00000000000001</v>
      </c>
      <c r="M92" s="24">
        <f>SUM(M15:M91)</f>
        <v>109</v>
      </c>
      <c r="N92" s="24"/>
      <c r="O92" s="24">
        <v>129</v>
      </c>
      <c r="P92" s="24">
        <f>SUM(P15:P91)</f>
        <v>403</v>
      </c>
      <c r="Q92" s="24">
        <f t="shared" ref="Q92:U92" si="14">SUM(Q15:Q91)</f>
        <v>1309</v>
      </c>
      <c r="R92" s="24">
        <f t="shared" si="14"/>
        <v>54.999999999999993</v>
      </c>
      <c r="S92" s="24">
        <v>55</v>
      </c>
      <c r="T92" s="44">
        <f t="shared" si="14"/>
        <v>4</v>
      </c>
      <c r="U92" s="44">
        <f t="shared" si="14"/>
        <v>0</v>
      </c>
    </row>
    <row r="93" spans="1:21" x14ac:dyDescent="0.25">
      <c r="G93" s="45" t="s">
        <v>259</v>
      </c>
    </row>
    <row r="94" spans="1:21" x14ac:dyDescent="0.25">
      <c r="C94" s="48" t="s">
        <v>260</v>
      </c>
      <c r="D94" s="49"/>
      <c r="E94" s="49"/>
      <c r="G94" s="50"/>
      <c r="P94" s="46" t="s">
        <v>261</v>
      </c>
    </row>
    <row r="95" spans="1:21" x14ac:dyDescent="0.25">
      <c r="G95" s="50"/>
    </row>
    <row r="96" spans="1:21" x14ac:dyDescent="0.25">
      <c r="G96" s="50"/>
    </row>
    <row r="97" spans="7:19" customFormat="1" x14ac:dyDescent="0.25">
      <c r="G97" s="50"/>
      <c r="H97" s="3"/>
      <c r="I97" s="3"/>
      <c r="J97" s="4"/>
      <c r="K97" s="46"/>
      <c r="L97" s="46"/>
      <c r="M97" s="46"/>
      <c r="N97" s="46"/>
      <c r="O97" s="46"/>
      <c r="P97" s="46"/>
      <c r="Q97" s="47"/>
      <c r="R97" s="47"/>
      <c r="S97" s="46"/>
    </row>
    <row r="98" spans="7:19" customFormat="1" x14ac:dyDescent="0.25">
      <c r="G98" s="50"/>
      <c r="H98" s="3"/>
      <c r="I98" s="3"/>
      <c r="J98" s="4"/>
      <c r="K98" s="46"/>
      <c r="L98" s="46"/>
      <c r="M98" s="46"/>
      <c r="N98" s="46"/>
      <c r="O98" s="46"/>
      <c r="P98" s="46"/>
      <c r="Q98" s="47"/>
      <c r="R98" s="47"/>
      <c r="S98" s="46"/>
    </row>
    <row r="99" spans="7:19" customFormat="1" x14ac:dyDescent="0.25">
      <c r="G99" s="50"/>
      <c r="H99" s="3"/>
      <c r="I99" s="3"/>
      <c r="J99" s="4"/>
      <c r="K99" s="46"/>
      <c r="L99" s="46"/>
      <c r="M99" s="46"/>
      <c r="N99" s="46"/>
      <c r="O99" s="46"/>
      <c r="P99" s="46"/>
      <c r="Q99" s="47"/>
      <c r="R99" s="47"/>
      <c r="S99" s="46"/>
    </row>
    <row r="100" spans="7:19" customFormat="1" x14ac:dyDescent="0.25">
      <c r="G100" s="51"/>
      <c r="H100" s="3"/>
      <c r="I100" s="3"/>
      <c r="J100" s="4"/>
      <c r="K100" s="46"/>
      <c r="L100" s="46"/>
      <c r="M100" s="46"/>
      <c r="N100" s="46"/>
      <c r="O100" s="46"/>
      <c r="P100" s="46"/>
      <c r="Q100" s="47"/>
      <c r="R100" s="47"/>
      <c r="S100" s="46"/>
    </row>
    <row r="101" spans="7:19" customFormat="1" x14ac:dyDescent="0.25">
      <c r="G101" s="51"/>
      <c r="H101" s="3"/>
      <c r="I101" s="3"/>
      <c r="J101" s="4"/>
      <c r="K101" s="46"/>
      <c r="L101" s="46"/>
      <c r="M101" s="46"/>
      <c r="N101" s="46"/>
      <c r="O101" s="46"/>
      <c r="P101" s="46"/>
      <c r="Q101" s="47"/>
      <c r="R101" s="47"/>
      <c r="S101" s="46"/>
    </row>
    <row r="102" spans="7:19" customFormat="1" x14ac:dyDescent="0.25">
      <c r="G102" s="51"/>
      <c r="H102" s="3"/>
      <c r="I102" s="3"/>
      <c r="J102" s="4"/>
      <c r="K102" s="46"/>
      <c r="L102" s="46"/>
      <c r="M102" s="46"/>
      <c r="N102" s="46"/>
      <c r="O102" s="46"/>
      <c r="P102" s="46"/>
      <c r="Q102" s="47"/>
      <c r="R102" s="47"/>
      <c r="S102" s="46"/>
    </row>
    <row r="103" spans="7:19" customFormat="1" x14ac:dyDescent="0.25">
      <c r="G103" s="51"/>
      <c r="H103" s="3"/>
      <c r="I103" s="3"/>
      <c r="J103" s="4"/>
      <c r="K103" s="46"/>
      <c r="L103" s="46"/>
      <c r="M103" s="46"/>
      <c r="N103" s="46"/>
      <c r="O103" s="46"/>
      <c r="P103" s="46"/>
      <c r="Q103" s="47"/>
      <c r="R103" s="47"/>
      <c r="S103" s="46"/>
    </row>
  </sheetData>
  <mergeCells count="4">
    <mergeCell ref="A1:F1"/>
    <mergeCell ref="U11:U14"/>
    <mergeCell ref="G93:G103"/>
    <mergeCell ref="C94:E9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2015-11-23T07:52:14Z</dcterms:created>
  <dcterms:modified xsi:type="dcterms:W3CDTF">2015-11-23T07:54:09Z</dcterms:modified>
</cp:coreProperties>
</file>